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зима-весна " sheetId="1" r:id="rId1"/>
    <sheet name="лето-осень " sheetId="4" r:id="rId2"/>
    <sheet name="Лист1" sheetId="5" r:id="rId3"/>
  </sheets>
  <definedNames>
    <definedName name="_xlnm.Print_Area" localSheetId="0">'зима-весна '!$A$1:$U$402</definedName>
    <definedName name="_xlnm.Print_Area" localSheetId="1">'лето-осень '!$A$1:$U$409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1" i="4"/>
  <c r="N161"/>
  <c r="O161"/>
  <c r="O148" l="1"/>
  <c r="N148"/>
  <c r="M148"/>
  <c r="O147"/>
  <c r="N147"/>
  <c r="M147"/>
  <c r="O146"/>
  <c r="N146"/>
  <c r="M146"/>
  <c r="P146" s="1"/>
  <c r="S146" s="1"/>
  <c r="O78"/>
  <c r="N78"/>
  <c r="M78"/>
  <c r="O77"/>
  <c r="N77"/>
  <c r="M77"/>
  <c r="O76"/>
  <c r="N76"/>
  <c r="M76"/>
  <c r="O75"/>
  <c r="N75"/>
  <c r="M75"/>
  <c r="P75" s="1"/>
  <c r="S75" s="1"/>
  <c r="O148" i="1"/>
  <c r="N148"/>
  <c r="M148"/>
  <c r="O147"/>
  <c r="N147"/>
  <c r="M147"/>
  <c r="O146"/>
  <c r="N146"/>
  <c r="Q146" s="1"/>
  <c r="T146" s="1"/>
  <c r="M146"/>
  <c r="O182"/>
  <c r="N182"/>
  <c r="M182"/>
  <c r="O181"/>
  <c r="N181"/>
  <c r="M181"/>
  <c r="O180"/>
  <c r="N180"/>
  <c r="M180"/>
  <c r="O179"/>
  <c r="N179"/>
  <c r="Q179" s="1"/>
  <c r="T179" s="1"/>
  <c r="M179"/>
  <c r="R75" i="4" l="1"/>
  <c r="U75" s="1"/>
  <c r="R146"/>
  <c r="U146" s="1"/>
  <c r="P179" i="1"/>
  <c r="S179" s="1"/>
  <c r="R179"/>
  <c r="U179" s="1"/>
  <c r="P146"/>
  <c r="S146" s="1"/>
  <c r="R146"/>
  <c r="U146" s="1"/>
  <c r="Q75" i="4"/>
  <c r="T75" s="1"/>
  <c r="Q146"/>
  <c r="T146" s="1"/>
  <c r="N79" i="1"/>
  <c r="O113" i="4" l="1"/>
  <c r="N113"/>
  <c r="N114"/>
  <c r="M113"/>
  <c r="M114"/>
  <c r="O112"/>
  <c r="N112"/>
  <c r="M112"/>
  <c r="O155" i="1"/>
  <c r="N155"/>
  <c r="M155"/>
  <c r="O156" i="4"/>
  <c r="N156"/>
  <c r="M156"/>
  <c r="O183"/>
  <c r="N183"/>
  <c r="M183"/>
  <c r="O137" i="1"/>
  <c r="N137"/>
  <c r="M137"/>
  <c r="O145"/>
  <c r="N145"/>
  <c r="M145"/>
  <c r="O138" i="4"/>
  <c r="N138"/>
  <c r="M138"/>
  <c r="O162" l="1"/>
  <c r="O163"/>
  <c r="O164"/>
  <c r="N162"/>
  <c r="N163"/>
  <c r="N164"/>
  <c r="M162"/>
  <c r="M163"/>
  <c r="M164"/>
  <c r="O184"/>
  <c r="O185"/>
  <c r="O186"/>
  <c r="N184"/>
  <c r="N185"/>
  <c r="N186"/>
  <c r="M184"/>
  <c r="M185"/>
  <c r="M186"/>
  <c r="O66"/>
  <c r="O67"/>
  <c r="O68"/>
  <c r="O69"/>
  <c r="O70"/>
  <c r="O71"/>
  <c r="O72"/>
  <c r="O73"/>
  <c r="O74"/>
  <c r="O79"/>
  <c r="R79" s="1"/>
  <c r="U79" s="1"/>
  <c r="O80"/>
  <c r="O81"/>
  <c r="O82"/>
  <c r="R82" s="1"/>
  <c r="U82" s="1"/>
  <c r="N66"/>
  <c r="N67"/>
  <c r="N68"/>
  <c r="N69"/>
  <c r="N70"/>
  <c r="N71"/>
  <c r="N72"/>
  <c r="N73"/>
  <c r="N74"/>
  <c r="N79"/>
  <c r="N80"/>
  <c r="N81"/>
  <c r="N82"/>
  <c r="Q82" s="1"/>
  <c r="T82" s="1"/>
  <c r="M66"/>
  <c r="M67"/>
  <c r="M68"/>
  <c r="M69"/>
  <c r="M70"/>
  <c r="M71"/>
  <c r="M72"/>
  <c r="M73"/>
  <c r="M74"/>
  <c r="M79"/>
  <c r="P79" s="1"/>
  <c r="S79" s="1"/>
  <c r="M80"/>
  <c r="M81"/>
  <c r="M82"/>
  <c r="P82" s="1"/>
  <c r="S82" s="1"/>
  <c r="O77" i="1"/>
  <c r="N77"/>
  <c r="O76"/>
  <c r="N76"/>
  <c r="O16"/>
  <c r="O17"/>
  <c r="N16"/>
  <c r="N17"/>
  <c r="O123"/>
  <c r="N123"/>
  <c r="O115"/>
  <c r="O117" i="4"/>
  <c r="N117"/>
  <c r="M117"/>
  <c r="O116"/>
  <c r="N116"/>
  <c r="M116"/>
  <c r="O115"/>
  <c r="N115"/>
  <c r="M115"/>
  <c r="O114"/>
  <c r="M10"/>
  <c r="N10"/>
  <c r="O10"/>
  <c r="M11"/>
  <c r="N11"/>
  <c r="O11"/>
  <c r="M12"/>
  <c r="N12"/>
  <c r="O12"/>
  <c r="M13"/>
  <c r="N13"/>
  <c r="O13"/>
  <c r="M14"/>
  <c r="N14"/>
  <c r="O14"/>
  <c r="O28"/>
  <c r="N28"/>
  <c r="M28"/>
  <c r="O27"/>
  <c r="N27"/>
  <c r="M27"/>
  <c r="O26"/>
  <c r="N26"/>
  <c r="M26"/>
  <c r="O25"/>
  <c r="N25"/>
  <c r="M25"/>
  <c r="O24"/>
  <c r="N24"/>
  <c r="M24"/>
  <c r="O23"/>
  <c r="N23"/>
  <c r="M23"/>
  <c r="O34"/>
  <c r="N34"/>
  <c r="M34"/>
  <c r="O33"/>
  <c r="N33"/>
  <c r="M33"/>
  <c r="O32"/>
  <c r="N32"/>
  <c r="M32"/>
  <c r="O31"/>
  <c r="N31"/>
  <c r="M31"/>
  <c r="O30"/>
  <c r="N30"/>
  <c r="M30"/>
  <c r="O29"/>
  <c r="N29"/>
  <c r="M29"/>
  <c r="O214"/>
  <c r="R214" s="1"/>
  <c r="U214" s="1"/>
  <c r="N214"/>
  <c r="Q214" s="1"/>
  <c r="T214" s="1"/>
  <c r="M214"/>
  <c r="P214" s="1"/>
  <c r="S214" s="1"/>
  <c r="O213"/>
  <c r="R213" s="1"/>
  <c r="U213" s="1"/>
  <c r="N213"/>
  <c r="Q213" s="1"/>
  <c r="T213" s="1"/>
  <c r="M213"/>
  <c r="P213" s="1"/>
  <c r="S213" s="1"/>
  <c r="O212"/>
  <c r="N212"/>
  <c r="M212"/>
  <c r="O211"/>
  <c r="N211"/>
  <c r="M211"/>
  <c r="O210"/>
  <c r="N210"/>
  <c r="M210"/>
  <c r="O209"/>
  <c r="N209"/>
  <c r="M209"/>
  <c r="O208"/>
  <c r="N208"/>
  <c r="M208"/>
  <c r="O207"/>
  <c r="N207"/>
  <c r="M207"/>
  <c r="O206"/>
  <c r="N206"/>
  <c r="M206"/>
  <c r="O205"/>
  <c r="N205"/>
  <c r="M205"/>
  <c r="O204"/>
  <c r="N204"/>
  <c r="M204"/>
  <c r="O203"/>
  <c r="N203"/>
  <c r="M203"/>
  <c r="O202"/>
  <c r="N202"/>
  <c r="M202"/>
  <c r="O201"/>
  <c r="N201"/>
  <c r="M201"/>
  <c r="O200"/>
  <c r="N200"/>
  <c r="M200"/>
  <c r="O199"/>
  <c r="N199"/>
  <c r="M199"/>
  <c r="O198"/>
  <c r="N198"/>
  <c r="M198"/>
  <c r="O197"/>
  <c r="N197"/>
  <c r="M197"/>
  <c r="O196"/>
  <c r="N196"/>
  <c r="M196"/>
  <c r="O195"/>
  <c r="N195"/>
  <c r="M195"/>
  <c r="O194"/>
  <c r="N194"/>
  <c r="M194"/>
  <c r="O193"/>
  <c r="N193"/>
  <c r="O190"/>
  <c r="R190" s="1"/>
  <c r="U190" s="1"/>
  <c r="N190"/>
  <c r="Q190" s="1"/>
  <c r="T190" s="1"/>
  <c r="M190"/>
  <c r="P190" s="1"/>
  <c r="S190" s="1"/>
  <c r="O189"/>
  <c r="N189"/>
  <c r="M189"/>
  <c r="O188"/>
  <c r="N188"/>
  <c r="M188"/>
  <c r="O187"/>
  <c r="N187"/>
  <c r="M187"/>
  <c r="O182"/>
  <c r="N182"/>
  <c r="M182"/>
  <c r="O181"/>
  <c r="N181"/>
  <c r="M181"/>
  <c r="O180"/>
  <c r="N180"/>
  <c r="M180"/>
  <c r="O179"/>
  <c r="N179"/>
  <c r="M179"/>
  <c r="O178"/>
  <c r="N178"/>
  <c r="M178"/>
  <c r="O177"/>
  <c r="N177"/>
  <c r="M177"/>
  <c r="O176"/>
  <c r="N176"/>
  <c r="M176"/>
  <c r="O175"/>
  <c r="N175"/>
  <c r="M175"/>
  <c r="O174"/>
  <c r="N174"/>
  <c r="M174"/>
  <c r="O173"/>
  <c r="N173"/>
  <c r="M173"/>
  <c r="O172"/>
  <c r="N172"/>
  <c r="M172"/>
  <c r="O171"/>
  <c r="N171"/>
  <c r="M171"/>
  <c r="O168"/>
  <c r="R168" s="1"/>
  <c r="U168" s="1"/>
  <c r="N168"/>
  <c r="Q168" s="1"/>
  <c r="T168" s="1"/>
  <c r="M168"/>
  <c r="P168" s="1"/>
  <c r="S168" s="1"/>
  <c r="O167"/>
  <c r="N167"/>
  <c r="M167"/>
  <c r="O166"/>
  <c r="N166"/>
  <c r="M166"/>
  <c r="O165"/>
  <c r="N165"/>
  <c r="M165"/>
  <c r="O160"/>
  <c r="N160"/>
  <c r="M160"/>
  <c r="O159"/>
  <c r="N159"/>
  <c r="M159"/>
  <c r="O158"/>
  <c r="N158"/>
  <c r="M158"/>
  <c r="O157"/>
  <c r="N157"/>
  <c r="M157"/>
  <c r="O155"/>
  <c r="N155"/>
  <c r="M155"/>
  <c r="O152"/>
  <c r="R152" s="1"/>
  <c r="U152" s="1"/>
  <c r="N152"/>
  <c r="Q152" s="1"/>
  <c r="T152" s="1"/>
  <c r="M152"/>
  <c r="P152" s="1"/>
  <c r="S152" s="1"/>
  <c r="O151"/>
  <c r="N151"/>
  <c r="M151"/>
  <c r="O150"/>
  <c r="N150"/>
  <c r="M150"/>
  <c r="O149"/>
  <c r="N149"/>
  <c r="M149"/>
  <c r="O145"/>
  <c r="N145"/>
  <c r="M145"/>
  <c r="O144"/>
  <c r="N144"/>
  <c r="M144"/>
  <c r="O143"/>
  <c r="N143"/>
  <c r="M143"/>
  <c r="O142"/>
  <c r="N142"/>
  <c r="M142"/>
  <c r="O141"/>
  <c r="N141"/>
  <c r="M141"/>
  <c r="O140"/>
  <c r="N140"/>
  <c r="M140"/>
  <c r="O139"/>
  <c r="N139"/>
  <c r="M139"/>
  <c r="O137"/>
  <c r="N137"/>
  <c r="M137"/>
  <c r="O136"/>
  <c r="N136"/>
  <c r="M136"/>
  <c r="O135"/>
  <c r="N135"/>
  <c r="M135"/>
  <c r="O134"/>
  <c r="N134"/>
  <c r="M134"/>
  <c r="O133"/>
  <c r="N133"/>
  <c r="M133"/>
  <c r="O132"/>
  <c r="N132"/>
  <c r="M132"/>
  <c r="O131"/>
  <c r="N131"/>
  <c r="M131"/>
  <c r="O130"/>
  <c r="N130"/>
  <c r="M130"/>
  <c r="O129"/>
  <c r="N129"/>
  <c r="M129"/>
  <c r="O128"/>
  <c r="N128"/>
  <c r="M128"/>
  <c r="O127"/>
  <c r="N127"/>
  <c r="M127"/>
  <c r="O126"/>
  <c r="N126"/>
  <c r="M126"/>
  <c r="O123"/>
  <c r="N123"/>
  <c r="M123"/>
  <c r="O122"/>
  <c r="N122"/>
  <c r="M122"/>
  <c r="O121"/>
  <c r="R121" s="1"/>
  <c r="U121" s="1"/>
  <c r="N121"/>
  <c r="Q121" s="1"/>
  <c r="T121" s="1"/>
  <c r="M121"/>
  <c r="P121" s="1"/>
  <c r="S121" s="1"/>
  <c r="O120"/>
  <c r="N120"/>
  <c r="M120"/>
  <c r="O119"/>
  <c r="N119"/>
  <c r="M119"/>
  <c r="O118"/>
  <c r="N118"/>
  <c r="M118"/>
  <c r="O108"/>
  <c r="R108" s="1"/>
  <c r="U108" s="1"/>
  <c r="N108"/>
  <c r="Q108" s="1"/>
  <c r="T108" s="1"/>
  <c r="M108"/>
  <c r="P108" s="1"/>
  <c r="S108" s="1"/>
  <c r="O107"/>
  <c r="N107"/>
  <c r="M107"/>
  <c r="O106"/>
  <c r="N106"/>
  <c r="M106"/>
  <c r="O105"/>
  <c r="N105"/>
  <c r="M105"/>
  <c r="O104"/>
  <c r="N104"/>
  <c r="M104"/>
  <c r="O103"/>
  <c r="N103"/>
  <c r="M103"/>
  <c r="O102"/>
  <c r="N102"/>
  <c r="M102"/>
  <c r="O101"/>
  <c r="N101"/>
  <c r="M101"/>
  <c r="O100"/>
  <c r="N100"/>
  <c r="M100"/>
  <c r="O99"/>
  <c r="N99"/>
  <c r="M99"/>
  <c r="O98"/>
  <c r="N98"/>
  <c r="M98"/>
  <c r="O97"/>
  <c r="N97"/>
  <c r="M97"/>
  <c r="O96"/>
  <c r="N96"/>
  <c r="M96"/>
  <c r="O95"/>
  <c r="N95"/>
  <c r="M95"/>
  <c r="O94"/>
  <c r="N94"/>
  <c r="M94"/>
  <c r="O93"/>
  <c r="N93"/>
  <c r="M93"/>
  <c r="O92"/>
  <c r="N92"/>
  <c r="M92"/>
  <c r="O91"/>
  <c r="N91"/>
  <c r="M91"/>
  <c r="O90"/>
  <c r="N90"/>
  <c r="M90"/>
  <c r="O89"/>
  <c r="N89"/>
  <c r="M89"/>
  <c r="O88"/>
  <c r="N88"/>
  <c r="M88"/>
  <c r="O87"/>
  <c r="N87"/>
  <c r="M87"/>
  <c r="O86"/>
  <c r="N86"/>
  <c r="M86"/>
  <c r="O85"/>
  <c r="N85"/>
  <c r="M85"/>
  <c r="Q79"/>
  <c r="T79" s="1"/>
  <c r="O65"/>
  <c r="N65"/>
  <c r="M65"/>
  <c r="O64"/>
  <c r="N64"/>
  <c r="M64"/>
  <c r="O63"/>
  <c r="N63"/>
  <c r="M63"/>
  <c r="O60"/>
  <c r="R60" s="1"/>
  <c r="U60" s="1"/>
  <c r="N60"/>
  <c r="Q60" s="1"/>
  <c r="T60" s="1"/>
  <c r="M60"/>
  <c r="P60" s="1"/>
  <c r="S60" s="1"/>
  <c r="O59"/>
  <c r="N59"/>
  <c r="M59"/>
  <c r="O58"/>
  <c r="N58"/>
  <c r="M58"/>
  <c r="O57"/>
  <c r="N57"/>
  <c r="M57"/>
  <c r="O56"/>
  <c r="N56"/>
  <c r="M56"/>
  <c r="O55"/>
  <c r="N55"/>
  <c r="M55"/>
  <c r="O54"/>
  <c r="N54"/>
  <c r="M54"/>
  <c r="O53"/>
  <c r="N53"/>
  <c r="M53"/>
  <c r="O52"/>
  <c r="N52"/>
  <c r="M52"/>
  <c r="O51"/>
  <c r="N51"/>
  <c r="M51"/>
  <c r="O50"/>
  <c r="N50"/>
  <c r="M50"/>
  <c r="O49"/>
  <c r="N49"/>
  <c r="M49"/>
  <c r="O48"/>
  <c r="N48"/>
  <c r="M48"/>
  <c r="O47"/>
  <c r="N47"/>
  <c r="M47"/>
  <c r="O46"/>
  <c r="N46"/>
  <c r="M46"/>
  <c r="O45"/>
  <c r="N45"/>
  <c r="M45"/>
  <c r="O44"/>
  <c r="N44"/>
  <c r="M44"/>
  <c r="O43"/>
  <c r="N43"/>
  <c r="M43"/>
  <c r="O42"/>
  <c r="N42"/>
  <c r="M42"/>
  <c r="O41"/>
  <c r="N41"/>
  <c r="M41"/>
  <c r="O38"/>
  <c r="R38" s="1"/>
  <c r="U38" s="1"/>
  <c r="N38"/>
  <c r="Q38" s="1"/>
  <c r="T38" s="1"/>
  <c r="M38"/>
  <c r="P38" s="1"/>
  <c r="S38" s="1"/>
  <c r="O37"/>
  <c r="N37"/>
  <c r="M37"/>
  <c r="O36"/>
  <c r="N36"/>
  <c r="M36"/>
  <c r="O35"/>
  <c r="N35"/>
  <c r="M35"/>
  <c r="O20"/>
  <c r="N20"/>
  <c r="M20"/>
  <c r="O19"/>
  <c r="N19"/>
  <c r="M19"/>
  <c r="O18"/>
  <c r="N18"/>
  <c r="M18"/>
  <c r="O17"/>
  <c r="R17" s="1"/>
  <c r="U17" s="1"/>
  <c r="N17"/>
  <c r="Q17" s="1"/>
  <c r="T17" s="1"/>
  <c r="M17"/>
  <c r="P17" s="1"/>
  <c r="S17" s="1"/>
  <c r="O16"/>
  <c r="N16"/>
  <c r="M16"/>
  <c r="O15"/>
  <c r="N15"/>
  <c r="M15"/>
  <c r="O205" i="1"/>
  <c r="N205"/>
  <c r="M205"/>
  <c r="O204"/>
  <c r="N204"/>
  <c r="M204"/>
  <c r="O203"/>
  <c r="N203"/>
  <c r="M203"/>
  <c r="O202"/>
  <c r="N202"/>
  <c r="M202"/>
  <c r="O201"/>
  <c r="N201"/>
  <c r="M201"/>
  <c r="O200"/>
  <c r="N200"/>
  <c r="M200"/>
  <c r="O199"/>
  <c r="N199"/>
  <c r="M199"/>
  <c r="O198"/>
  <c r="N198"/>
  <c r="M198"/>
  <c r="O197"/>
  <c r="N197"/>
  <c r="M197"/>
  <c r="O196"/>
  <c r="N196"/>
  <c r="M196"/>
  <c r="O195"/>
  <c r="N195"/>
  <c r="M195"/>
  <c r="M189"/>
  <c r="N189"/>
  <c r="O189"/>
  <c r="M190"/>
  <c r="N190"/>
  <c r="O190"/>
  <c r="M191"/>
  <c r="N191"/>
  <c r="O191"/>
  <c r="M192"/>
  <c r="N192"/>
  <c r="O192"/>
  <c r="M193"/>
  <c r="N193"/>
  <c r="O193"/>
  <c r="M194"/>
  <c r="N194"/>
  <c r="O194"/>
  <c r="O208"/>
  <c r="N208"/>
  <c r="M208"/>
  <c r="O207"/>
  <c r="N207"/>
  <c r="M207"/>
  <c r="O206"/>
  <c r="N206"/>
  <c r="M206"/>
  <c r="O209"/>
  <c r="R209" s="1"/>
  <c r="U209" s="1"/>
  <c r="N209"/>
  <c r="Q209" s="1"/>
  <c r="T209" s="1"/>
  <c r="M209"/>
  <c r="P209" s="1"/>
  <c r="S209" s="1"/>
  <c r="O178"/>
  <c r="N178"/>
  <c r="M178"/>
  <c r="O177"/>
  <c r="N177"/>
  <c r="M177"/>
  <c r="O176"/>
  <c r="N176"/>
  <c r="M176"/>
  <c r="O175"/>
  <c r="N175"/>
  <c r="M175"/>
  <c r="O174"/>
  <c r="N174"/>
  <c r="M174"/>
  <c r="O173"/>
  <c r="N173"/>
  <c r="M173"/>
  <c r="O172"/>
  <c r="N172"/>
  <c r="M172"/>
  <c r="O185"/>
  <c r="N185"/>
  <c r="M185"/>
  <c r="O184"/>
  <c r="N184"/>
  <c r="M184"/>
  <c r="O183"/>
  <c r="N183"/>
  <c r="M183"/>
  <c r="O131"/>
  <c r="N131"/>
  <c r="M131"/>
  <c r="O130"/>
  <c r="N130"/>
  <c r="M130"/>
  <c r="O129"/>
  <c r="N129"/>
  <c r="M129"/>
  <c r="O128"/>
  <c r="N128"/>
  <c r="M128"/>
  <c r="O127"/>
  <c r="N127"/>
  <c r="M127"/>
  <c r="O126"/>
  <c r="N126"/>
  <c r="M126"/>
  <c r="O160"/>
  <c r="N160"/>
  <c r="M160"/>
  <c r="O159"/>
  <c r="N159"/>
  <c r="M159"/>
  <c r="O158"/>
  <c r="N158"/>
  <c r="M158"/>
  <c r="O157"/>
  <c r="N157"/>
  <c r="M157"/>
  <c r="O156"/>
  <c r="N156"/>
  <c r="M156"/>
  <c r="P23" i="4" l="1"/>
  <c r="S23" s="1"/>
  <c r="R23"/>
  <c r="U23" s="1"/>
  <c r="Q183"/>
  <c r="T183" s="1"/>
  <c r="R183"/>
  <c r="U183" s="1"/>
  <c r="Q155" i="1"/>
  <c r="T155" s="1"/>
  <c r="P155"/>
  <c r="S155" s="1"/>
  <c r="R155"/>
  <c r="U155" s="1"/>
  <c r="P132" i="4"/>
  <c r="S132" s="1"/>
  <c r="P183"/>
  <c r="S183" s="1"/>
  <c r="Q132"/>
  <c r="T132" s="1"/>
  <c r="R132"/>
  <c r="U132" s="1"/>
  <c r="Q23"/>
  <c r="T23" s="1"/>
  <c r="P210"/>
  <c r="S210" s="1"/>
  <c r="Q210"/>
  <c r="T210" s="1"/>
  <c r="Q112"/>
  <c r="T112" s="1"/>
  <c r="P176"/>
  <c r="S176" s="1"/>
  <c r="R176"/>
  <c r="U176" s="1"/>
  <c r="P171"/>
  <c r="S171" s="1"/>
  <c r="P118"/>
  <c r="S118" s="1"/>
  <c r="P15"/>
  <c r="S15" s="1"/>
  <c r="R15"/>
  <c r="U15" s="1"/>
  <c r="P47"/>
  <c r="S47" s="1"/>
  <c r="Q80"/>
  <c r="T80" s="1"/>
  <c r="P85"/>
  <c r="S85" s="1"/>
  <c r="R85"/>
  <c r="U85" s="1"/>
  <c r="P162"/>
  <c r="S162" s="1"/>
  <c r="P112"/>
  <c r="S112" s="1"/>
  <c r="R112"/>
  <c r="U112" s="1"/>
  <c r="Q15"/>
  <c r="T15" s="1"/>
  <c r="Q47"/>
  <c r="T47" s="1"/>
  <c r="Q54"/>
  <c r="T54" s="1"/>
  <c r="P57"/>
  <c r="S57" s="1"/>
  <c r="R57"/>
  <c r="U57" s="1"/>
  <c r="R63"/>
  <c r="U63" s="1"/>
  <c r="Q68"/>
  <c r="T68" s="1"/>
  <c r="P105"/>
  <c r="S105" s="1"/>
  <c r="R105"/>
  <c r="U105" s="1"/>
  <c r="Q118"/>
  <c r="T118" s="1"/>
  <c r="P122"/>
  <c r="S122" s="1"/>
  <c r="R122"/>
  <c r="U122" s="1"/>
  <c r="P149"/>
  <c r="S149" s="1"/>
  <c r="R149"/>
  <c r="U149" s="1"/>
  <c r="Q162"/>
  <c r="T162" s="1"/>
  <c r="P165"/>
  <c r="S165" s="1"/>
  <c r="R165"/>
  <c r="U165" s="1"/>
  <c r="R29"/>
  <c r="U29" s="1"/>
  <c r="P29"/>
  <c r="S29" s="1"/>
  <c r="Q96"/>
  <c r="T96" s="1"/>
  <c r="Q18"/>
  <c r="T18" s="1"/>
  <c r="P35"/>
  <c r="S35" s="1"/>
  <c r="R35"/>
  <c r="U35" s="1"/>
  <c r="R41"/>
  <c r="U41" s="1"/>
  <c r="R47"/>
  <c r="U47" s="1"/>
  <c r="P54"/>
  <c r="S54" s="1"/>
  <c r="R54"/>
  <c r="U54" s="1"/>
  <c r="Q63"/>
  <c r="T63" s="1"/>
  <c r="P63"/>
  <c r="S63" s="1"/>
  <c r="P68"/>
  <c r="S68" s="1"/>
  <c r="R68"/>
  <c r="U68" s="1"/>
  <c r="P80"/>
  <c r="S80" s="1"/>
  <c r="R80"/>
  <c r="U80" s="1"/>
  <c r="Q105"/>
  <c r="T105" s="1"/>
  <c r="R118"/>
  <c r="U118" s="1"/>
  <c r="Q122"/>
  <c r="T122" s="1"/>
  <c r="Q126"/>
  <c r="T126" s="1"/>
  <c r="P139"/>
  <c r="S139" s="1"/>
  <c r="R139"/>
  <c r="U139" s="1"/>
  <c r="Q149"/>
  <c r="T149" s="1"/>
  <c r="Q155"/>
  <c r="T155" s="1"/>
  <c r="R162"/>
  <c r="U162" s="1"/>
  <c r="Q165"/>
  <c r="T165" s="1"/>
  <c r="Q176"/>
  <c r="T176" s="1"/>
  <c r="R187"/>
  <c r="U187" s="1"/>
  <c r="P193"/>
  <c r="S193" s="1"/>
  <c r="R193"/>
  <c r="U193" s="1"/>
  <c r="Q199"/>
  <c r="T199" s="1"/>
  <c r="R210"/>
  <c r="U210" s="1"/>
  <c r="R10"/>
  <c r="U10" s="1"/>
  <c r="P10"/>
  <c r="S10" s="1"/>
  <c r="Q10"/>
  <c r="T10" s="1"/>
  <c r="P18"/>
  <c r="S18" s="1"/>
  <c r="R18"/>
  <c r="U18" s="1"/>
  <c r="Q57"/>
  <c r="T57" s="1"/>
  <c r="Q85"/>
  <c r="T85" s="1"/>
  <c r="P96"/>
  <c r="S96" s="1"/>
  <c r="R96"/>
  <c r="U96" s="1"/>
  <c r="P126"/>
  <c r="S126" s="1"/>
  <c r="R126"/>
  <c r="U126" s="1"/>
  <c r="Q139"/>
  <c r="T139" s="1"/>
  <c r="Q193"/>
  <c r="T193" s="1"/>
  <c r="Q29"/>
  <c r="T29" s="1"/>
  <c r="P41"/>
  <c r="S41" s="1"/>
  <c r="R171"/>
  <c r="U171" s="1"/>
  <c r="P187"/>
  <c r="S187" s="1"/>
  <c r="Q35"/>
  <c r="T35" s="1"/>
  <c r="Q41"/>
  <c r="T41" s="1"/>
  <c r="P155"/>
  <c r="S155" s="1"/>
  <c r="R155"/>
  <c r="U155" s="1"/>
  <c r="Q171"/>
  <c r="T171" s="1"/>
  <c r="Q187"/>
  <c r="T187" s="1"/>
  <c r="P199"/>
  <c r="S199" s="1"/>
  <c r="R199"/>
  <c r="U199" s="1"/>
  <c r="P206" i="1"/>
  <c r="S206" s="1"/>
  <c r="P195"/>
  <c r="S195" s="1"/>
  <c r="R195"/>
  <c r="U195" s="1"/>
  <c r="Q195"/>
  <c r="T195" s="1"/>
  <c r="R206"/>
  <c r="U206" s="1"/>
  <c r="R189"/>
  <c r="U189" s="1"/>
  <c r="P189"/>
  <c r="S189" s="1"/>
  <c r="Q189"/>
  <c r="T189" s="1"/>
  <c r="P183"/>
  <c r="S183" s="1"/>
  <c r="R183"/>
  <c r="U183" s="1"/>
  <c r="Q206"/>
  <c r="T206" s="1"/>
  <c r="P172"/>
  <c r="S172" s="1"/>
  <c r="R172"/>
  <c r="U172" s="1"/>
  <c r="Q172"/>
  <c r="T172" s="1"/>
  <c r="Q183"/>
  <c r="T183" s="1"/>
  <c r="Q126"/>
  <c r="T126" s="1"/>
  <c r="P126"/>
  <c r="S126" s="1"/>
  <c r="R126"/>
  <c r="U126" s="1"/>
  <c r="T153" i="4" l="1"/>
  <c r="G22" i="5" s="1"/>
  <c r="Q153" i="4"/>
  <c r="D22" i="5" s="1"/>
  <c r="S153" i="4"/>
  <c r="F22" i="5" s="1"/>
  <c r="P153" i="4"/>
  <c r="C22" i="5" s="1"/>
  <c r="U153" i="4"/>
  <c r="H22" i="5" s="1"/>
  <c r="R153" i="4"/>
  <c r="E22" i="5" s="1"/>
  <c r="T109" i="4"/>
  <c r="G20" i="5" s="1"/>
  <c r="Q109" i="4"/>
  <c r="D20" i="5" s="1"/>
  <c r="S109" i="4"/>
  <c r="F20" i="5" s="1"/>
  <c r="P109" i="4"/>
  <c r="C20" i="5" s="1"/>
  <c r="U109" i="4"/>
  <c r="H20" i="5" s="1"/>
  <c r="R109" i="4"/>
  <c r="E20" i="5" s="1"/>
  <c r="S215" i="4"/>
  <c r="F25" i="5" s="1"/>
  <c r="P215" i="4"/>
  <c r="C25" i="5" s="1"/>
  <c r="U169" i="4"/>
  <c r="H23" i="5" s="1"/>
  <c r="R169" i="4"/>
  <c r="E23" i="5" s="1"/>
  <c r="U39" i="4"/>
  <c r="H17" i="5" s="1"/>
  <c r="P169" i="4"/>
  <c r="C23" i="5" s="1"/>
  <c r="T169" i="4"/>
  <c r="G23" i="5" s="1"/>
  <c r="Q169" i="4"/>
  <c r="D23" i="5" s="1"/>
  <c r="S169" i="4"/>
  <c r="F23" i="5" s="1"/>
  <c r="Q215" i="4"/>
  <c r="D25" i="5" s="1"/>
  <c r="S191" i="4"/>
  <c r="F24" i="5" s="1"/>
  <c r="P124" i="4"/>
  <c r="C21" i="5" s="1"/>
  <c r="U124" i="4"/>
  <c r="H21" i="5" s="1"/>
  <c r="R124" i="4"/>
  <c r="E21" i="5" s="1"/>
  <c r="R83" i="4"/>
  <c r="E19" i="5" s="1"/>
  <c r="T83" i="4"/>
  <c r="G19" i="5" s="1"/>
  <c r="P61" i="4"/>
  <c r="C18" i="5" s="1"/>
  <c r="U21" i="4"/>
  <c r="H16" i="5" s="1"/>
  <c r="T215" i="4"/>
  <c r="G25" i="5" s="1"/>
  <c r="P39" i="4"/>
  <c r="C17" i="5" s="1"/>
  <c r="P83" i="4"/>
  <c r="C19" i="5" s="1"/>
  <c r="Q124" i="4"/>
  <c r="D21" i="5" s="1"/>
  <c r="T124" i="4"/>
  <c r="G21" i="5" s="1"/>
  <c r="U83" i="4"/>
  <c r="H19" i="5" s="1"/>
  <c r="S124" i="4"/>
  <c r="F21" i="5" s="1"/>
  <c r="U191" i="4"/>
  <c r="H24" i="5" s="1"/>
  <c r="Q83" i="4"/>
  <c r="D19" i="5" s="1"/>
  <c r="U61" i="4"/>
  <c r="H18" i="5" s="1"/>
  <c r="S61" i="4"/>
  <c r="F18" i="5" s="1"/>
  <c r="S21" i="4"/>
  <c r="F16" i="5" s="1"/>
  <c r="S39" i="4"/>
  <c r="F17" i="5" s="1"/>
  <c r="S83" i="4"/>
  <c r="F19" i="5" s="1"/>
  <c r="R39" i="4"/>
  <c r="E17" i="5" s="1"/>
  <c r="R191" i="4"/>
  <c r="E24" i="5" s="1"/>
  <c r="P191" i="4"/>
  <c r="C24" i="5" s="1"/>
  <c r="R61" i="4"/>
  <c r="E18" i="5" s="1"/>
  <c r="P21" i="4"/>
  <c r="C16" i="5" s="1"/>
  <c r="R21" i="4"/>
  <c r="E16" i="5" s="1"/>
  <c r="U215" i="4"/>
  <c r="H25" i="5" s="1"/>
  <c r="R215" i="4"/>
  <c r="E25" i="5" s="1"/>
  <c r="T39" i="4"/>
  <c r="G17" i="5" s="1"/>
  <c r="T191" i="4"/>
  <c r="G24" i="5" s="1"/>
  <c r="Q191" i="4"/>
  <c r="D24" i="5" s="1"/>
  <c r="Q61" i="4"/>
  <c r="D18" i="5" s="1"/>
  <c r="T61" i="4"/>
  <c r="G18" i="5" s="1"/>
  <c r="T21" i="4"/>
  <c r="G16" i="5" s="1"/>
  <c r="Q21" i="4"/>
  <c r="D16" i="5" s="1"/>
  <c r="Q39" i="4"/>
  <c r="D17" i="5" s="1"/>
  <c r="O163" i="1" l="1"/>
  <c r="N163"/>
  <c r="M163"/>
  <c r="O162"/>
  <c r="N162"/>
  <c r="M162"/>
  <c r="O161"/>
  <c r="N161"/>
  <c r="M161"/>
  <c r="O144"/>
  <c r="N144"/>
  <c r="M144"/>
  <c r="O143"/>
  <c r="N143"/>
  <c r="M143"/>
  <c r="O142"/>
  <c r="N142"/>
  <c r="M142"/>
  <c r="O141"/>
  <c r="N141"/>
  <c r="M141"/>
  <c r="O140"/>
  <c r="N140"/>
  <c r="M140"/>
  <c r="O139"/>
  <c r="N139"/>
  <c r="M139"/>
  <c r="O151"/>
  <c r="N151"/>
  <c r="M151"/>
  <c r="O150"/>
  <c r="N150"/>
  <c r="M150"/>
  <c r="O149"/>
  <c r="N149"/>
  <c r="M149"/>
  <c r="O95"/>
  <c r="N95"/>
  <c r="M95"/>
  <c r="O75"/>
  <c r="N75"/>
  <c r="M75"/>
  <c r="O74"/>
  <c r="N74"/>
  <c r="M74"/>
  <c r="O73"/>
  <c r="N73"/>
  <c r="M73"/>
  <c r="O72"/>
  <c r="N72"/>
  <c r="M72"/>
  <c r="O71"/>
  <c r="N71"/>
  <c r="M71"/>
  <c r="O70"/>
  <c r="N70"/>
  <c r="M70"/>
  <c r="O69"/>
  <c r="N69"/>
  <c r="M69"/>
  <c r="O48"/>
  <c r="O49"/>
  <c r="O50"/>
  <c r="O51"/>
  <c r="O52"/>
  <c r="O53"/>
  <c r="O54"/>
  <c r="N48"/>
  <c r="N49"/>
  <c r="N50"/>
  <c r="N51"/>
  <c r="N52"/>
  <c r="N53"/>
  <c r="N54"/>
  <c r="M48"/>
  <c r="M49"/>
  <c r="M50"/>
  <c r="M51"/>
  <c r="M52"/>
  <c r="M53"/>
  <c r="M54"/>
  <c r="O28"/>
  <c r="N28"/>
  <c r="N29"/>
  <c r="M28"/>
  <c r="P139" l="1"/>
  <c r="S139" s="1"/>
  <c r="Q139"/>
  <c r="T139" s="1"/>
  <c r="R139"/>
  <c r="U139" s="1"/>
  <c r="P161"/>
  <c r="S161" s="1"/>
  <c r="R161"/>
  <c r="U161" s="1"/>
  <c r="Q161"/>
  <c r="T161" s="1"/>
  <c r="Q149"/>
  <c r="T149" s="1"/>
  <c r="P149"/>
  <c r="S149" s="1"/>
  <c r="R149"/>
  <c r="U149" s="1"/>
  <c r="P69"/>
  <c r="S69" s="1"/>
  <c r="R69"/>
  <c r="U69" s="1"/>
  <c r="Q69"/>
  <c r="T69" s="1"/>
  <c r="R48"/>
  <c r="U48" s="1"/>
  <c r="Q48"/>
  <c r="T48" s="1"/>
  <c r="P48"/>
  <c r="S48" s="1"/>
  <c r="O210"/>
  <c r="R210" s="1"/>
  <c r="U210" s="1"/>
  <c r="N210"/>
  <c r="Q210" s="1"/>
  <c r="T210" s="1"/>
  <c r="M210"/>
  <c r="P210" s="1"/>
  <c r="S210" s="1"/>
  <c r="O186"/>
  <c r="R186" s="1"/>
  <c r="U186" s="1"/>
  <c r="N186"/>
  <c r="Q186" s="1"/>
  <c r="T186" s="1"/>
  <c r="M186"/>
  <c r="P186" s="1"/>
  <c r="S186" s="1"/>
  <c r="O171"/>
  <c r="N171"/>
  <c r="M171"/>
  <c r="O170"/>
  <c r="N170"/>
  <c r="M170"/>
  <c r="O169"/>
  <c r="N169"/>
  <c r="M169"/>
  <c r="O168"/>
  <c r="N168"/>
  <c r="M168"/>
  <c r="O167"/>
  <c r="N167"/>
  <c r="M167"/>
  <c r="O164"/>
  <c r="R164" s="1"/>
  <c r="U164" s="1"/>
  <c r="N164"/>
  <c r="Q164" s="1"/>
  <c r="T164" s="1"/>
  <c r="M164"/>
  <c r="P164" s="1"/>
  <c r="S164" s="1"/>
  <c r="O138"/>
  <c r="N138"/>
  <c r="M138"/>
  <c r="O136"/>
  <c r="N136"/>
  <c r="M136"/>
  <c r="O135"/>
  <c r="N135"/>
  <c r="M135"/>
  <c r="O134"/>
  <c r="N134"/>
  <c r="M134"/>
  <c r="O133"/>
  <c r="N133"/>
  <c r="M133"/>
  <c r="O132"/>
  <c r="N132"/>
  <c r="M132"/>
  <c r="O152"/>
  <c r="R152" s="1"/>
  <c r="U152" s="1"/>
  <c r="N152"/>
  <c r="Q152" s="1"/>
  <c r="T152" s="1"/>
  <c r="M152"/>
  <c r="P152" s="1"/>
  <c r="S152" s="1"/>
  <c r="M123"/>
  <c r="O122"/>
  <c r="N122"/>
  <c r="M122"/>
  <c r="O121"/>
  <c r="R121" s="1"/>
  <c r="U121" s="1"/>
  <c r="N121"/>
  <c r="Q121" s="1"/>
  <c r="T121" s="1"/>
  <c r="M121"/>
  <c r="P121" s="1"/>
  <c r="S121" s="1"/>
  <c r="O120"/>
  <c r="N120"/>
  <c r="M120"/>
  <c r="O119"/>
  <c r="N119"/>
  <c r="M119"/>
  <c r="O118"/>
  <c r="N118"/>
  <c r="M118"/>
  <c r="O117"/>
  <c r="N117"/>
  <c r="M117"/>
  <c r="O116"/>
  <c r="N116"/>
  <c r="M116"/>
  <c r="N115"/>
  <c r="M115"/>
  <c r="O114"/>
  <c r="N114"/>
  <c r="M114"/>
  <c r="O113"/>
  <c r="N113"/>
  <c r="M113"/>
  <c r="P113" l="1"/>
  <c r="S113" s="1"/>
  <c r="R113"/>
  <c r="U113" s="1"/>
  <c r="Q113"/>
  <c r="T113" s="1"/>
  <c r="P167"/>
  <c r="S167" s="1"/>
  <c r="Q167"/>
  <c r="T167" s="1"/>
  <c r="Q132"/>
  <c r="T132" s="1"/>
  <c r="Q122"/>
  <c r="T122" s="1"/>
  <c r="P132"/>
  <c r="S132" s="1"/>
  <c r="R132"/>
  <c r="U132" s="1"/>
  <c r="R167"/>
  <c r="U167" s="1"/>
  <c r="R118"/>
  <c r="U118" s="1"/>
  <c r="R122"/>
  <c r="U122" s="1"/>
  <c r="P118"/>
  <c r="S118" s="1"/>
  <c r="P122"/>
  <c r="S122" s="1"/>
  <c r="Q118"/>
  <c r="T118" s="1"/>
  <c r="U165"/>
  <c r="H12" i="5" s="1"/>
  <c r="R211" i="1"/>
  <c r="E14" i="5" s="1"/>
  <c r="S153" i="1" l="1"/>
  <c r="F11" i="5" s="1"/>
  <c r="P153" i="1"/>
  <c r="C11" i="5" s="1"/>
  <c r="U153" i="1"/>
  <c r="H11" i="5" s="1"/>
  <c r="R153" i="1"/>
  <c r="E11" i="5" s="1"/>
  <c r="T153" i="1"/>
  <c r="G11" i="5" s="1"/>
  <c r="Q153" i="1"/>
  <c r="D11" i="5" s="1"/>
  <c r="T165" i="1"/>
  <c r="G12" i="5" s="1"/>
  <c r="S165" i="1"/>
  <c r="F12" i="5" s="1"/>
  <c r="R165" i="1"/>
  <c r="E12" i="5" s="1"/>
  <c r="P165" i="1"/>
  <c r="C12" i="5" s="1"/>
  <c r="Q165" i="1"/>
  <c r="D12" i="5" s="1"/>
  <c r="U211" i="1"/>
  <c r="H14" i="5" s="1"/>
  <c r="P124" i="1"/>
  <c r="C10" i="5" s="1"/>
  <c r="T124" i="1"/>
  <c r="G10" i="5" s="1"/>
  <c r="S211" i="1"/>
  <c r="F14" i="5" s="1"/>
  <c r="R187" i="1"/>
  <c r="E13" i="5" s="1"/>
  <c r="R124" i="1"/>
  <c r="E10" i="5" s="1"/>
  <c r="P211" i="1"/>
  <c r="C14" i="5" s="1"/>
  <c r="Q124" i="1"/>
  <c r="D10" i="5" s="1"/>
  <c r="U124" i="1"/>
  <c r="H10" i="5" s="1"/>
  <c r="T187" i="1"/>
  <c r="G13" i="5" s="1"/>
  <c r="Q187" i="1"/>
  <c r="D13" i="5" s="1"/>
  <c r="S124" i="1"/>
  <c r="F10" i="5" s="1"/>
  <c r="T211" i="1"/>
  <c r="G14" i="5" s="1"/>
  <c r="Q211" i="1"/>
  <c r="D14" i="5" s="1"/>
  <c r="S187" i="1"/>
  <c r="F13" i="5" s="1"/>
  <c r="U187" i="1"/>
  <c r="H13" i="5" s="1"/>
  <c r="P187" i="1"/>
  <c r="C13" i="5" s="1"/>
  <c r="O87" i="1" l="1"/>
  <c r="O88"/>
  <c r="O89"/>
  <c r="O90"/>
  <c r="O91"/>
  <c r="O92"/>
  <c r="O93"/>
  <c r="O94"/>
  <c r="O96"/>
  <c r="O86"/>
  <c r="N87"/>
  <c r="N88"/>
  <c r="N89"/>
  <c r="N90"/>
  <c r="N91"/>
  <c r="N92"/>
  <c r="N93"/>
  <c r="N94"/>
  <c r="N96"/>
  <c r="N86"/>
  <c r="M87"/>
  <c r="M88"/>
  <c r="M89"/>
  <c r="M90"/>
  <c r="M91"/>
  <c r="M92"/>
  <c r="M93"/>
  <c r="M94"/>
  <c r="M96"/>
  <c r="M97"/>
  <c r="M86"/>
  <c r="O60" l="1"/>
  <c r="N60"/>
  <c r="M60"/>
  <c r="O59"/>
  <c r="N59"/>
  <c r="M59"/>
  <c r="O58"/>
  <c r="N58"/>
  <c r="M58"/>
  <c r="O82"/>
  <c r="N82"/>
  <c r="M82"/>
  <c r="O81"/>
  <c r="N81"/>
  <c r="M81"/>
  <c r="P58" l="1"/>
  <c r="S58" s="1"/>
  <c r="R58"/>
  <c r="U58" s="1"/>
  <c r="Q58"/>
  <c r="T58" s="1"/>
  <c r="Q81"/>
  <c r="T81" s="1"/>
  <c r="P81"/>
  <c r="S81" s="1"/>
  <c r="R81"/>
  <c r="U81" s="1"/>
  <c r="O79"/>
  <c r="M79"/>
  <c r="O78"/>
  <c r="N78"/>
  <c r="M78"/>
  <c r="M77"/>
  <c r="M76"/>
  <c r="O35"/>
  <c r="N35"/>
  <c r="M35"/>
  <c r="O34"/>
  <c r="N34"/>
  <c r="M34"/>
  <c r="O33"/>
  <c r="N33"/>
  <c r="M33"/>
  <c r="O32"/>
  <c r="N32"/>
  <c r="M32"/>
  <c r="O31"/>
  <c r="N31"/>
  <c r="M31"/>
  <c r="O30"/>
  <c r="N30"/>
  <c r="M30"/>
  <c r="P86" l="1"/>
  <c r="S86" s="1"/>
  <c r="R86"/>
  <c r="U86" s="1"/>
  <c r="Q30"/>
  <c r="T30" s="1"/>
  <c r="Q76"/>
  <c r="T76" s="1"/>
  <c r="Q86"/>
  <c r="T86" s="1"/>
  <c r="P30"/>
  <c r="S30" s="1"/>
  <c r="R30"/>
  <c r="U30" s="1"/>
  <c r="P76"/>
  <c r="S76" s="1"/>
  <c r="R76"/>
  <c r="U76" s="1"/>
  <c r="O109" l="1"/>
  <c r="R109" s="1"/>
  <c r="U109" s="1"/>
  <c r="N109"/>
  <c r="Q109" s="1"/>
  <c r="T109" s="1"/>
  <c r="M109"/>
  <c r="P109" s="1"/>
  <c r="S109" s="1"/>
  <c r="O108"/>
  <c r="N108"/>
  <c r="M108"/>
  <c r="O107"/>
  <c r="N107"/>
  <c r="M107"/>
  <c r="O106"/>
  <c r="N106"/>
  <c r="M106"/>
  <c r="Q106" l="1"/>
  <c r="T106" s="1"/>
  <c r="P106"/>
  <c r="S106" s="1"/>
  <c r="R106"/>
  <c r="U106" s="1"/>
  <c r="O18"/>
  <c r="R18" s="1"/>
  <c r="U18" s="1"/>
  <c r="N18"/>
  <c r="Q18" s="1"/>
  <c r="T18" s="1"/>
  <c r="M18"/>
  <c r="P18" s="1"/>
  <c r="S18" s="1"/>
  <c r="O21" l="1"/>
  <c r="N21"/>
  <c r="M21"/>
  <c r="O20"/>
  <c r="N20"/>
  <c r="M20"/>
  <c r="O19"/>
  <c r="N19"/>
  <c r="M19"/>
  <c r="O29"/>
  <c r="M29"/>
  <c r="O27"/>
  <c r="N27"/>
  <c r="M27"/>
  <c r="O26"/>
  <c r="N26"/>
  <c r="M26"/>
  <c r="O25"/>
  <c r="N25"/>
  <c r="M25"/>
  <c r="O24"/>
  <c r="N24"/>
  <c r="M24"/>
  <c r="P19" l="1"/>
  <c r="S19" s="1"/>
  <c r="R19"/>
  <c r="U19" s="1"/>
  <c r="Q19"/>
  <c r="T19" s="1"/>
  <c r="Q24"/>
  <c r="T24" s="1"/>
  <c r="P24"/>
  <c r="S24" s="1"/>
  <c r="R24"/>
  <c r="U24" s="1"/>
  <c r="N98" l="1"/>
  <c r="O98"/>
  <c r="M98"/>
  <c r="O105" l="1"/>
  <c r="N105"/>
  <c r="M105"/>
  <c r="O104"/>
  <c r="N104"/>
  <c r="M104"/>
  <c r="O103"/>
  <c r="N103"/>
  <c r="M103"/>
  <c r="O102"/>
  <c r="N102"/>
  <c r="M102"/>
  <c r="O101"/>
  <c r="N101"/>
  <c r="M101"/>
  <c r="O100"/>
  <c r="N100"/>
  <c r="M100"/>
  <c r="O99"/>
  <c r="N99"/>
  <c r="M99"/>
  <c r="O97"/>
  <c r="N97"/>
  <c r="Q97" l="1"/>
  <c r="T97" s="1"/>
  <c r="P97"/>
  <c r="S97" s="1"/>
  <c r="R97"/>
  <c r="U97" s="1"/>
  <c r="M15"/>
  <c r="N15"/>
  <c r="O15"/>
  <c r="S110" l="1"/>
  <c r="F9" i="5" s="1"/>
  <c r="P110" i="1"/>
  <c r="C9" i="5" s="1"/>
  <c r="U110" i="1"/>
  <c r="H9" i="5" s="1"/>
  <c r="R110" i="1"/>
  <c r="E9" i="5" s="1"/>
  <c r="T110" i="1"/>
  <c r="G9" i="5" s="1"/>
  <c r="Q110" i="1"/>
  <c r="D9" i="5" s="1"/>
  <c r="O83" i="1"/>
  <c r="R83" s="1"/>
  <c r="U83" s="1"/>
  <c r="N83"/>
  <c r="Q83" s="1"/>
  <c r="T83" s="1"/>
  <c r="M83"/>
  <c r="P83" s="1"/>
  <c r="S83" s="1"/>
  <c r="O80"/>
  <c r="R80" s="1"/>
  <c r="U80" s="1"/>
  <c r="N80"/>
  <c r="Q80" s="1"/>
  <c r="T80" s="1"/>
  <c r="M80"/>
  <c r="P80" s="1"/>
  <c r="S80" s="1"/>
  <c r="O68"/>
  <c r="N68"/>
  <c r="M68"/>
  <c r="O67"/>
  <c r="N67"/>
  <c r="M67"/>
  <c r="O66"/>
  <c r="N66"/>
  <c r="M66"/>
  <c r="O65"/>
  <c r="N65"/>
  <c r="M65"/>
  <c r="O64"/>
  <c r="N64"/>
  <c r="M64"/>
  <c r="O61"/>
  <c r="R61" s="1"/>
  <c r="U61" s="1"/>
  <c r="N61"/>
  <c r="Q61" s="1"/>
  <c r="T61" s="1"/>
  <c r="M61"/>
  <c r="P61" s="1"/>
  <c r="S61" s="1"/>
  <c r="O57"/>
  <c r="N57"/>
  <c r="M57"/>
  <c r="O56"/>
  <c r="N56"/>
  <c r="M56"/>
  <c r="O55"/>
  <c r="N55"/>
  <c r="M55"/>
  <c r="O47"/>
  <c r="N47"/>
  <c r="M47"/>
  <c r="O46"/>
  <c r="N46"/>
  <c r="M46"/>
  <c r="O45"/>
  <c r="N45"/>
  <c r="M45"/>
  <c r="O44"/>
  <c r="N44"/>
  <c r="M44"/>
  <c r="O43"/>
  <c r="N43"/>
  <c r="M43"/>
  <c r="O42"/>
  <c r="N42"/>
  <c r="M42"/>
  <c r="O39"/>
  <c r="R39" s="1"/>
  <c r="U39" s="1"/>
  <c r="N39"/>
  <c r="Q39" s="1"/>
  <c r="T39" s="1"/>
  <c r="M39"/>
  <c r="P39" s="1"/>
  <c r="S39" s="1"/>
  <c r="O38"/>
  <c r="N38"/>
  <c r="M38"/>
  <c r="O37"/>
  <c r="N37"/>
  <c r="M37"/>
  <c r="O36"/>
  <c r="N36"/>
  <c r="M36"/>
  <c r="P55" l="1"/>
  <c r="S55" s="1"/>
  <c r="Q55"/>
  <c r="T55" s="1"/>
  <c r="Q64"/>
  <c r="T64" s="1"/>
  <c r="P64"/>
  <c r="S64" s="1"/>
  <c r="R64"/>
  <c r="U64" s="1"/>
  <c r="Q42"/>
  <c r="T42" s="1"/>
  <c r="R55"/>
  <c r="U55" s="1"/>
  <c r="P42"/>
  <c r="S42" s="1"/>
  <c r="R42"/>
  <c r="U42" s="1"/>
  <c r="Q36"/>
  <c r="T36" s="1"/>
  <c r="P36"/>
  <c r="S36" s="1"/>
  <c r="R36"/>
  <c r="U36" s="1"/>
  <c r="U40" l="1"/>
  <c r="H6" i="5" s="1"/>
  <c r="S40" i="1"/>
  <c r="F6" i="5" s="1"/>
  <c r="Q62" i="1"/>
  <c r="D7" i="5" s="1"/>
  <c r="U62" i="1"/>
  <c r="H7" i="5" s="1"/>
  <c r="R62" i="1"/>
  <c r="E7" i="5" s="1"/>
  <c r="Q40" i="1"/>
  <c r="D6" i="5" s="1"/>
  <c r="S62" i="1"/>
  <c r="F7" i="5" s="1"/>
  <c r="P62" i="1"/>
  <c r="C7" i="5" s="1"/>
  <c r="T62" i="1"/>
  <c r="G7" i="5" s="1"/>
  <c r="T40" i="1"/>
  <c r="G6" i="5" s="1"/>
  <c r="R40" i="1"/>
  <c r="E6" i="5" s="1"/>
  <c r="P40" i="1"/>
  <c r="C6" i="5" s="1"/>
  <c r="M17" i="1" l="1"/>
  <c r="M16"/>
  <c r="O14"/>
  <c r="N14"/>
  <c r="M14"/>
  <c r="O13"/>
  <c r="N13"/>
  <c r="M13"/>
  <c r="O12"/>
  <c r="N12"/>
  <c r="M12"/>
  <c r="O11"/>
  <c r="N11"/>
  <c r="M11"/>
  <c r="O10"/>
  <c r="N10"/>
  <c r="M10"/>
  <c r="Q10" l="1"/>
  <c r="T10" s="1"/>
  <c r="P16"/>
  <c r="S16" s="1"/>
  <c r="T84"/>
  <c r="G8" i="5" s="1"/>
  <c r="Q84" i="1"/>
  <c r="D8" i="5" s="1"/>
  <c r="S84" i="1"/>
  <c r="F8" i="5" s="1"/>
  <c r="P84" i="1"/>
  <c r="C8" i="5" s="1"/>
  <c r="U84" i="1"/>
  <c r="H8" i="5" s="1"/>
  <c r="R84" i="1"/>
  <c r="E8" i="5" s="1"/>
  <c r="R16" i="1"/>
  <c r="U16" s="1"/>
  <c r="P10"/>
  <c r="S10" s="1"/>
  <c r="R10"/>
  <c r="U10" s="1"/>
  <c r="Q16"/>
  <c r="T16" s="1"/>
  <c r="T22" l="1"/>
  <c r="G5" i="5" s="1"/>
  <c r="R22" i="1"/>
  <c r="E5" i="5" s="1"/>
  <c r="S22" i="1"/>
  <c r="F5" i="5" s="1"/>
  <c r="P22" i="1"/>
  <c r="C5" i="5" s="1"/>
  <c r="Q22" i="1"/>
  <c r="D5" i="5" s="1"/>
  <c r="U22" i="1" l="1"/>
  <c r="H5" i="5" s="1"/>
</calcChain>
</file>

<file path=xl/sharedStrings.xml><?xml version="1.0" encoding="utf-8"?>
<sst xmlns="http://schemas.openxmlformats.org/spreadsheetml/2006/main" count="644" uniqueCount="143">
  <si>
    <t>I неделя</t>
  </si>
  <si>
    <t>Наименование блюд</t>
  </si>
  <si>
    <t>Выход блюда, г</t>
  </si>
  <si>
    <t>Ингредиенты блюда</t>
  </si>
  <si>
    <t>Цена</t>
  </si>
  <si>
    <t>Брутто, г</t>
  </si>
  <si>
    <t>Нетто,г</t>
  </si>
  <si>
    <t>Сумма</t>
  </si>
  <si>
    <t xml:space="preserve">Стоимость набора сырья </t>
  </si>
  <si>
    <t xml:space="preserve">Стоимость готового блюда </t>
  </si>
  <si>
    <t>11-15 лет</t>
  </si>
  <si>
    <t xml:space="preserve">16-18 лет </t>
  </si>
  <si>
    <t>1-й день</t>
  </si>
  <si>
    <t>морковь</t>
  </si>
  <si>
    <t>лук репчатый</t>
  </si>
  <si>
    <t xml:space="preserve">масло растительное </t>
  </si>
  <si>
    <t>мука пшеничная 1сорт</t>
  </si>
  <si>
    <t xml:space="preserve">соль йодированная </t>
  </si>
  <si>
    <t>масло сливочное</t>
  </si>
  <si>
    <t xml:space="preserve">мед </t>
  </si>
  <si>
    <t>чай высшего сорта</t>
  </si>
  <si>
    <t>сахар</t>
  </si>
  <si>
    <t>молоко 2,5%</t>
  </si>
  <si>
    <t>хлеб ржаной-пшеничный</t>
  </si>
  <si>
    <t>хлеб ржаной\пшеничный</t>
  </si>
  <si>
    <t>7-10 лет</t>
  </si>
  <si>
    <t>2 день</t>
  </si>
  <si>
    <t>курица(бедренная и берцовая кость с прилегающей к ней мякотью )</t>
  </si>
  <si>
    <t xml:space="preserve">картофель </t>
  </si>
  <si>
    <t xml:space="preserve">кислота лимонная </t>
  </si>
  <si>
    <t>3-й день</t>
  </si>
  <si>
    <t xml:space="preserve">крахмал картофельный </t>
  </si>
  <si>
    <t>яблоко</t>
  </si>
  <si>
    <t xml:space="preserve">яблоко </t>
  </si>
  <si>
    <t>говядина (котлетное мясо)</t>
  </si>
  <si>
    <t xml:space="preserve">крупа рисовая </t>
  </si>
  <si>
    <t xml:space="preserve">соус красный основной </t>
  </si>
  <si>
    <t>гарнир: макароны\отварные с маслом сливочным</t>
  </si>
  <si>
    <t>макароны</t>
  </si>
  <si>
    <t xml:space="preserve">масло сливочное </t>
  </si>
  <si>
    <t xml:space="preserve">компот из смеси сухофруктов </t>
  </si>
  <si>
    <t xml:space="preserve">4-й день </t>
  </si>
  <si>
    <t xml:space="preserve">сухофрукты </t>
  </si>
  <si>
    <t>5-й день</t>
  </si>
  <si>
    <t xml:space="preserve">хлеб пшеничный из муки 1 сорта </t>
  </si>
  <si>
    <t>сухари</t>
  </si>
  <si>
    <t xml:space="preserve">гарнир: картофельное пюре \масло сливочное </t>
  </si>
  <si>
    <t xml:space="preserve">крупа пшенно </t>
  </si>
  <si>
    <t>Бутерброд с маслом</t>
  </si>
  <si>
    <t>20\10</t>
  </si>
  <si>
    <t>35\10</t>
  </si>
  <si>
    <t>40\15</t>
  </si>
  <si>
    <t xml:space="preserve">плов из птицы </t>
  </si>
  <si>
    <t>100/10</t>
  </si>
  <si>
    <t>150/10</t>
  </si>
  <si>
    <t>хлеб</t>
  </si>
  <si>
    <t>200/20/5</t>
  </si>
  <si>
    <t>200/5</t>
  </si>
  <si>
    <t xml:space="preserve">минтай </t>
  </si>
  <si>
    <t>биточки     рыбные (духовые)</t>
  </si>
  <si>
    <t>чай черный с сахаром</t>
  </si>
  <si>
    <t xml:space="preserve">чай с молоком и сахаром </t>
  </si>
  <si>
    <t>200</t>
  </si>
  <si>
    <t>150\10</t>
  </si>
  <si>
    <t xml:space="preserve"> Суп-лапша с птицей  </t>
  </si>
  <si>
    <t>200\25</t>
  </si>
  <si>
    <t>250\25</t>
  </si>
  <si>
    <t xml:space="preserve">лапша </t>
  </si>
  <si>
    <t xml:space="preserve">соль йодированная / </t>
  </si>
  <si>
    <t xml:space="preserve">винегрет овощной </t>
  </si>
  <si>
    <t>свекла</t>
  </si>
  <si>
    <t xml:space="preserve">свекла </t>
  </si>
  <si>
    <t xml:space="preserve">капуста свежая </t>
  </si>
  <si>
    <t xml:space="preserve">морковь </t>
  </si>
  <si>
    <t xml:space="preserve">томатное пюре </t>
  </si>
  <si>
    <t>мясо говядина</t>
  </si>
  <si>
    <t xml:space="preserve">зима-весна </t>
  </si>
  <si>
    <t>II неделя</t>
  </si>
  <si>
    <t xml:space="preserve">Каша молочная рисовая со сливочным маслом </t>
  </si>
  <si>
    <t>Бутерброд с сыром</t>
  </si>
  <si>
    <t xml:space="preserve">сыр твердый </t>
  </si>
  <si>
    <t>2-й день</t>
  </si>
  <si>
    <t>0,0,64</t>
  </si>
  <si>
    <t>масло растительное</t>
  </si>
  <si>
    <t>дрожжи прессованные</t>
  </si>
  <si>
    <t xml:space="preserve">3-й день </t>
  </si>
  <si>
    <t>говядина (котлетное мясо )</t>
  </si>
  <si>
    <t>гарнир: гречневая рассыпчатая</t>
  </si>
  <si>
    <t>гречка</t>
  </si>
  <si>
    <t>котлеты     рыбные (духовые)</t>
  </si>
  <si>
    <t>150/15</t>
  </si>
  <si>
    <t xml:space="preserve">творог </t>
  </si>
  <si>
    <t xml:space="preserve">5-й день </t>
  </si>
  <si>
    <t>200\10</t>
  </si>
  <si>
    <t xml:space="preserve">Каша молочная "Дружба"\ со сливочным маслом </t>
  </si>
  <si>
    <t xml:space="preserve">Кисель из плодов </t>
  </si>
  <si>
    <t xml:space="preserve">тефтели мясные (духовые)\ </t>
  </si>
  <si>
    <t xml:space="preserve">сахар </t>
  </si>
  <si>
    <t>сметана 10%</t>
  </si>
  <si>
    <t xml:space="preserve">мука пшеничная высшего сорта </t>
  </si>
  <si>
    <t>мука пшеничная высшего сорта (на подпыл)</t>
  </si>
  <si>
    <t>яйцо (II категорий)</t>
  </si>
  <si>
    <t xml:space="preserve">ванилин </t>
  </si>
  <si>
    <t>яйцо (для смазки II категорий)</t>
  </si>
  <si>
    <t xml:space="preserve">борщ с капустой и картофелем мясо говядина </t>
  </si>
  <si>
    <t>котлеты мясные(духовые)</t>
  </si>
  <si>
    <t>гарнир макароны\отварные с маслом сливочным</t>
  </si>
  <si>
    <t>говядина (лопаточно-грудная часть)</t>
  </si>
  <si>
    <t>томатная паста</t>
  </si>
  <si>
    <t xml:space="preserve">салат из белокочанной капусты, моркови </t>
  </si>
  <si>
    <t>белокочанная капуста</t>
  </si>
  <si>
    <t xml:space="preserve">укроп </t>
  </si>
  <si>
    <t xml:space="preserve">лето-осень </t>
  </si>
  <si>
    <t>жаркое по-домашнему</t>
  </si>
  <si>
    <t xml:space="preserve">салат из свежих помидоров и огурцов </t>
  </si>
  <si>
    <t xml:space="preserve">помидоры свежие </t>
  </si>
  <si>
    <t>огурцы свежие</t>
  </si>
  <si>
    <t xml:space="preserve">Каша молочная пшеничная  со сливочным маслом </t>
  </si>
  <si>
    <t>крупа пшеничная</t>
  </si>
  <si>
    <t xml:space="preserve">борщ с капустой и картофелем\ мясо говядина </t>
  </si>
  <si>
    <t xml:space="preserve">компот из яблоко </t>
  </si>
  <si>
    <t xml:space="preserve">компот из яблок </t>
  </si>
  <si>
    <t xml:space="preserve">огурцы соленые </t>
  </si>
  <si>
    <t xml:space="preserve">1 неделя </t>
  </si>
  <si>
    <t>Понедельник</t>
  </si>
  <si>
    <t>Вторник</t>
  </si>
  <si>
    <t>Среда</t>
  </si>
  <si>
    <t>Четверг</t>
  </si>
  <si>
    <t>Пятница</t>
  </si>
  <si>
    <t xml:space="preserve">2 неделя </t>
  </si>
  <si>
    <t xml:space="preserve">без НДС </t>
  </si>
  <si>
    <t xml:space="preserve">плов из говядины </t>
  </si>
  <si>
    <t>день недели</t>
  </si>
  <si>
    <t>зима-весна</t>
  </si>
  <si>
    <t xml:space="preserve">Расчет стоимости рациона питания </t>
  </si>
  <si>
    <t xml:space="preserve">Корж медовый </t>
  </si>
  <si>
    <t>мука пшеничная в\с</t>
  </si>
  <si>
    <t>яйцо 1 категории</t>
  </si>
  <si>
    <t>гуляш  (говядина)</t>
  </si>
  <si>
    <t>кондитерское изделие с творогом (ватрушка с творогом \булочка творожная )</t>
  </si>
  <si>
    <t>6-10 лет</t>
  </si>
  <si>
    <t>6(7)-10 лет</t>
  </si>
  <si>
    <t>(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</si>
</sst>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0.000"/>
    <numFmt numFmtId="166" formatCode="0.0"/>
    <numFmt numFmtId="167" formatCode="0.0000"/>
    <numFmt numFmtId="168" formatCode="0.000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2" borderId="0" xfId="0" applyFont="1" applyFill="1"/>
    <xf numFmtId="0" fontId="3" fillId="0" borderId="0" xfId="0" applyFont="1"/>
    <xf numFmtId="0" fontId="6" fillId="0" borderId="0" xfId="0" applyFont="1"/>
    <xf numFmtId="0" fontId="6" fillId="2" borderId="0" xfId="0" applyFont="1" applyFill="1"/>
    <xf numFmtId="0" fontId="4" fillId="0" borderId="0" xfId="0" applyFont="1"/>
    <xf numFmtId="0" fontId="1" fillId="0" borderId="0" xfId="0" applyFont="1"/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1" applyNumberFormat="1" applyFont="1" applyBorder="1" applyAlignment="1" applyProtection="1">
      <alignment horizontal="center" vertical="center"/>
    </xf>
    <xf numFmtId="0" fontId="3" fillId="2" borderId="2" xfId="0" applyFont="1" applyFill="1" applyBorder="1"/>
    <xf numFmtId="1" fontId="8" fillId="2" borderId="2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22" xfId="0" applyFont="1" applyBorder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166" fontId="3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2" fontId="8" fillId="2" borderId="2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165" fontId="3" fillId="2" borderId="2" xfId="0" applyNumberFormat="1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3" xfId="0" applyFont="1" applyFill="1" applyBorder="1"/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167" fontId="3" fillId="2" borderId="2" xfId="0" applyNumberFormat="1" applyFont="1" applyFill="1" applyBorder="1" applyAlignment="1">
      <alignment horizontal="center" vertical="center"/>
    </xf>
    <xf numFmtId="168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2" fontId="3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 wrapText="1"/>
    </xf>
    <xf numFmtId="0" fontId="2" fillId="2" borderId="0" xfId="0" applyFont="1" applyFill="1"/>
    <xf numFmtId="2" fontId="8" fillId="2" borderId="2" xfId="0" applyNumberFormat="1" applyFont="1" applyFill="1" applyBorder="1"/>
    <xf numFmtId="2" fontId="8" fillId="2" borderId="7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6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/>
    <xf numFmtId="0" fontId="4" fillId="2" borderId="3" xfId="0" applyFont="1" applyFill="1" applyBorder="1"/>
    <xf numFmtId="1" fontId="0" fillId="0" borderId="0" xfId="0" applyNumberFormat="1"/>
    <xf numFmtId="0" fontId="11" fillId="2" borderId="0" xfId="0" applyFont="1" applyFill="1"/>
    <xf numFmtId="2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3" borderId="16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10"/>
  <sheetViews>
    <sheetView tabSelected="1" view="pageBreakPreview" topLeftCell="A112" zoomScale="60" zoomScaleNormal="100" workbookViewId="0">
      <selection activeCell="E127" sqref="E127"/>
    </sheetView>
  </sheetViews>
  <sheetFormatPr defaultRowHeight="15"/>
  <cols>
    <col min="1" max="1" width="27.5703125" customWidth="1"/>
    <col min="5" max="5" width="27.140625" customWidth="1"/>
    <col min="6" max="6" width="10.42578125" bestFit="1" customWidth="1"/>
    <col min="7" max="7" width="10.5703125" customWidth="1"/>
    <col min="8" max="8" width="10.140625" customWidth="1"/>
    <col min="9" max="9" width="10.5703125" customWidth="1"/>
    <col min="10" max="10" width="10.28515625" customWidth="1"/>
    <col min="11" max="11" width="10.140625" customWidth="1"/>
    <col min="12" max="12" width="9.7109375" customWidth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"/>
      <c r="W1" s="5"/>
      <c r="X1" s="5"/>
      <c r="Y1" s="5"/>
      <c r="Z1" s="5"/>
    </row>
    <row r="2" spans="1:26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3"/>
      <c r="U2" s="3"/>
      <c r="V2" s="3"/>
      <c r="W2" s="7"/>
      <c r="X2" s="7"/>
      <c r="Y2" s="5"/>
      <c r="Z2" s="5"/>
    </row>
    <row r="3" spans="1:2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9"/>
      <c r="U3" s="19"/>
      <c r="V3" s="3"/>
      <c r="W3" s="7"/>
      <c r="X3" s="7"/>
      <c r="Y3" s="5"/>
      <c r="Z3" s="5"/>
    </row>
    <row r="4" spans="1:26" ht="18.75">
      <c r="A4" s="72" t="s">
        <v>142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3"/>
      <c r="W4" s="7"/>
      <c r="X4" s="7"/>
      <c r="Y4" s="5"/>
      <c r="Z4" s="5"/>
    </row>
    <row r="5" spans="1:26" ht="15.75" thickBot="1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3"/>
      <c r="W5" s="7"/>
      <c r="X5" s="7"/>
      <c r="Y5" s="5"/>
      <c r="Z5" s="5"/>
    </row>
    <row r="6" spans="1:26" ht="27.75" customHeight="1">
      <c r="A6" s="104" t="s">
        <v>1</v>
      </c>
      <c r="B6" s="106" t="s">
        <v>2</v>
      </c>
      <c r="C6" s="106"/>
      <c r="D6" s="106"/>
      <c r="E6" s="106" t="s">
        <v>3</v>
      </c>
      <c r="F6" s="108" t="s">
        <v>4</v>
      </c>
      <c r="G6" s="106" t="s">
        <v>5</v>
      </c>
      <c r="H6" s="106"/>
      <c r="I6" s="106"/>
      <c r="J6" s="106" t="s">
        <v>6</v>
      </c>
      <c r="K6" s="106"/>
      <c r="L6" s="106"/>
      <c r="M6" s="106" t="s">
        <v>7</v>
      </c>
      <c r="N6" s="106"/>
      <c r="O6" s="106"/>
      <c r="P6" s="106" t="s">
        <v>8</v>
      </c>
      <c r="Q6" s="106"/>
      <c r="R6" s="106"/>
      <c r="S6" s="110" t="s">
        <v>9</v>
      </c>
      <c r="T6" s="110"/>
      <c r="U6" s="111"/>
      <c r="V6" s="3"/>
      <c r="W6" s="7"/>
      <c r="X6" s="7"/>
      <c r="Y6" s="5"/>
      <c r="Z6" s="5"/>
    </row>
    <row r="7" spans="1:26" ht="28.5">
      <c r="A7" s="105"/>
      <c r="B7" s="21" t="s">
        <v>140</v>
      </c>
      <c r="C7" s="21" t="s">
        <v>10</v>
      </c>
      <c r="D7" s="21" t="s">
        <v>11</v>
      </c>
      <c r="E7" s="107"/>
      <c r="F7" s="109"/>
      <c r="G7" s="21" t="s">
        <v>140</v>
      </c>
      <c r="H7" s="21" t="s">
        <v>10</v>
      </c>
      <c r="I7" s="21" t="s">
        <v>11</v>
      </c>
      <c r="J7" s="21" t="s">
        <v>140</v>
      </c>
      <c r="K7" s="21" t="s">
        <v>10</v>
      </c>
      <c r="L7" s="21" t="s">
        <v>11</v>
      </c>
      <c r="M7" s="21" t="s">
        <v>25</v>
      </c>
      <c r="N7" s="21" t="s">
        <v>10</v>
      </c>
      <c r="O7" s="21" t="s">
        <v>11</v>
      </c>
      <c r="P7" s="21" t="s">
        <v>140</v>
      </c>
      <c r="Q7" s="21" t="s">
        <v>10</v>
      </c>
      <c r="R7" s="21" t="s">
        <v>11</v>
      </c>
      <c r="S7" s="21" t="s">
        <v>140</v>
      </c>
      <c r="T7" s="21" t="s">
        <v>10</v>
      </c>
      <c r="U7" s="22" t="s">
        <v>11</v>
      </c>
      <c r="V7" s="3"/>
      <c r="W7" s="7"/>
      <c r="X7" s="7"/>
      <c r="Y7" s="5"/>
      <c r="Z7" s="5"/>
    </row>
    <row r="8" spans="1:26">
      <c r="A8" s="97" t="s">
        <v>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8"/>
      <c r="V8" s="3"/>
      <c r="W8" s="7"/>
      <c r="X8" s="7"/>
      <c r="Y8" s="5"/>
      <c r="Z8" s="5"/>
    </row>
    <row r="9" spans="1:26" ht="18.75" customHeight="1" thickBot="1">
      <c r="A9" s="105" t="s">
        <v>12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12"/>
      <c r="V9" s="3"/>
      <c r="W9" s="7"/>
      <c r="X9" s="7"/>
      <c r="Y9" s="5"/>
      <c r="Z9" s="5"/>
    </row>
    <row r="10" spans="1:26">
      <c r="A10" s="74" t="s">
        <v>94</v>
      </c>
      <c r="B10" s="95" t="s">
        <v>63</v>
      </c>
      <c r="C10" s="95" t="s">
        <v>93</v>
      </c>
      <c r="D10" s="95" t="s">
        <v>93</v>
      </c>
      <c r="E10" s="23" t="s">
        <v>47</v>
      </c>
      <c r="F10" s="11">
        <v>458</v>
      </c>
      <c r="G10" s="24">
        <v>0.03</v>
      </c>
      <c r="H10" s="24">
        <v>0.03</v>
      </c>
      <c r="I10" s="24">
        <v>0.03</v>
      </c>
      <c r="J10" s="24">
        <v>0.03</v>
      </c>
      <c r="K10" s="24">
        <v>0.03</v>
      </c>
      <c r="L10" s="24">
        <v>0.03</v>
      </c>
      <c r="M10" s="24">
        <f t="shared" ref="M10:M21" si="0">G10*F10</f>
        <v>13.74</v>
      </c>
      <c r="N10" s="24">
        <f t="shared" ref="N10:N21" si="1">H10*F10</f>
        <v>13.74</v>
      </c>
      <c r="O10" s="24">
        <f t="shared" ref="O10:O21" si="2">I10*F10</f>
        <v>13.74</v>
      </c>
      <c r="P10" s="76">
        <f>SUM(M10:M15)</f>
        <v>99.896299999999982</v>
      </c>
      <c r="Q10" s="76">
        <f>SUM(N10:N15)</f>
        <v>115.5663</v>
      </c>
      <c r="R10" s="76">
        <f>SUM(O10:O15)</f>
        <v>115.5663</v>
      </c>
      <c r="S10" s="76">
        <f>P10+P10*87%</f>
        <v>186.80608099999995</v>
      </c>
      <c r="T10" s="76">
        <f>Q10+Q10*65%</f>
        <v>190.68439499999999</v>
      </c>
      <c r="U10" s="73">
        <f>R10+R10*72%</f>
        <v>198.774036</v>
      </c>
      <c r="V10" s="3"/>
      <c r="W10" s="7"/>
      <c r="X10" s="7"/>
      <c r="Y10" s="5"/>
      <c r="Z10" s="5"/>
    </row>
    <row r="11" spans="1:26">
      <c r="A11" s="74"/>
      <c r="B11" s="95"/>
      <c r="C11" s="95"/>
      <c r="D11" s="95"/>
      <c r="E11" s="26" t="s">
        <v>35</v>
      </c>
      <c r="F11" s="11">
        <v>634</v>
      </c>
      <c r="G11" s="24">
        <v>8.0000000000000002E-3</v>
      </c>
      <c r="H11" s="27">
        <v>1.4999999999999999E-2</v>
      </c>
      <c r="I11" s="27">
        <v>1.4999999999999999E-2</v>
      </c>
      <c r="J11" s="24">
        <v>8.0000000000000002E-3</v>
      </c>
      <c r="K11" s="27">
        <v>1.4999999999999999E-2</v>
      </c>
      <c r="L11" s="27">
        <v>1.4999999999999999E-2</v>
      </c>
      <c r="M11" s="11">
        <f t="shared" si="0"/>
        <v>5.0720000000000001</v>
      </c>
      <c r="N11" s="11">
        <f t="shared" si="1"/>
        <v>9.51</v>
      </c>
      <c r="O11" s="11">
        <f t="shared" si="2"/>
        <v>9.51</v>
      </c>
      <c r="P11" s="75"/>
      <c r="Q11" s="75"/>
      <c r="R11" s="75"/>
      <c r="S11" s="75"/>
      <c r="T11" s="75"/>
      <c r="U11" s="83"/>
      <c r="V11" s="3"/>
      <c r="W11" s="7"/>
      <c r="X11" s="7"/>
      <c r="Y11" s="5"/>
      <c r="Z11" s="5"/>
    </row>
    <row r="12" spans="1:26">
      <c r="A12" s="74"/>
      <c r="B12" s="95"/>
      <c r="C12" s="95"/>
      <c r="D12" s="95"/>
      <c r="E12" s="14" t="s">
        <v>22</v>
      </c>
      <c r="F12" s="11">
        <v>468</v>
      </c>
      <c r="G12" s="27">
        <v>7.5999999999999998E-2</v>
      </c>
      <c r="H12" s="24">
        <v>0.1</v>
      </c>
      <c r="I12" s="24">
        <v>0.1</v>
      </c>
      <c r="J12" s="27">
        <v>7.5999999999999998E-2</v>
      </c>
      <c r="K12" s="27">
        <v>0.10299999999999999</v>
      </c>
      <c r="L12" s="27">
        <v>0.10299999999999999</v>
      </c>
      <c r="M12" s="11">
        <f t="shared" si="0"/>
        <v>35.567999999999998</v>
      </c>
      <c r="N12" s="11">
        <f t="shared" si="1"/>
        <v>46.800000000000004</v>
      </c>
      <c r="O12" s="11">
        <f t="shared" si="2"/>
        <v>46.800000000000004</v>
      </c>
      <c r="P12" s="75"/>
      <c r="Q12" s="75"/>
      <c r="R12" s="75"/>
      <c r="S12" s="75"/>
      <c r="T12" s="75"/>
      <c r="U12" s="83"/>
      <c r="V12" s="3"/>
      <c r="W12" s="7"/>
      <c r="X12" s="7"/>
      <c r="Y12" s="5"/>
      <c r="Z12" s="5"/>
    </row>
    <row r="13" spans="1:26">
      <c r="A13" s="74"/>
      <c r="B13" s="95"/>
      <c r="C13" s="95"/>
      <c r="D13" s="95"/>
      <c r="E13" s="26" t="s">
        <v>19</v>
      </c>
      <c r="F13" s="11">
        <v>2500</v>
      </c>
      <c r="G13" s="27">
        <v>4.0000000000000001E-3</v>
      </c>
      <c r="H13" s="27">
        <v>4.0000000000000001E-3</v>
      </c>
      <c r="I13" s="27">
        <v>4.0000000000000001E-3</v>
      </c>
      <c r="J13" s="27">
        <v>5.0000000000000001E-3</v>
      </c>
      <c r="K13" s="27">
        <v>5.0000000000000001E-3</v>
      </c>
      <c r="L13" s="27">
        <v>5.0000000000000001E-3</v>
      </c>
      <c r="M13" s="11">
        <f t="shared" si="0"/>
        <v>10</v>
      </c>
      <c r="N13" s="11">
        <f t="shared" si="1"/>
        <v>10</v>
      </c>
      <c r="O13" s="11">
        <f t="shared" si="2"/>
        <v>10</v>
      </c>
      <c r="P13" s="75"/>
      <c r="Q13" s="75"/>
      <c r="R13" s="75"/>
      <c r="S13" s="75"/>
      <c r="T13" s="75"/>
      <c r="U13" s="83"/>
      <c r="V13" s="3"/>
      <c r="W13" s="7"/>
      <c r="X13" s="7"/>
      <c r="Y13" s="5"/>
      <c r="Z13" s="5"/>
    </row>
    <row r="14" spans="1:26">
      <c r="A14" s="74"/>
      <c r="B14" s="95"/>
      <c r="C14" s="95"/>
      <c r="D14" s="95"/>
      <c r="E14" s="26" t="s">
        <v>39</v>
      </c>
      <c r="F14" s="11">
        <v>3551</v>
      </c>
      <c r="G14" s="24">
        <v>0.01</v>
      </c>
      <c r="H14" s="24">
        <v>0.01</v>
      </c>
      <c r="I14" s="24">
        <v>0.01</v>
      </c>
      <c r="J14" s="24">
        <v>0.01</v>
      </c>
      <c r="K14" s="24">
        <v>0.01</v>
      </c>
      <c r="L14" s="24">
        <v>0.01</v>
      </c>
      <c r="M14" s="11">
        <f t="shared" si="0"/>
        <v>35.51</v>
      </c>
      <c r="N14" s="11">
        <f t="shared" si="1"/>
        <v>35.51</v>
      </c>
      <c r="O14" s="11">
        <f t="shared" si="2"/>
        <v>35.51</v>
      </c>
      <c r="P14" s="75"/>
      <c r="Q14" s="75"/>
      <c r="R14" s="75"/>
      <c r="S14" s="75"/>
      <c r="T14" s="75"/>
      <c r="U14" s="83"/>
      <c r="V14" s="3"/>
      <c r="W14" s="7"/>
      <c r="X14" s="7"/>
      <c r="Y14" s="5"/>
      <c r="Z14" s="5"/>
    </row>
    <row r="15" spans="1:26">
      <c r="A15" s="74"/>
      <c r="B15" s="95"/>
      <c r="C15" s="95"/>
      <c r="D15" s="95"/>
      <c r="E15" s="26" t="s">
        <v>17</v>
      </c>
      <c r="F15" s="11">
        <v>63</v>
      </c>
      <c r="G15" s="27">
        <v>1E-4</v>
      </c>
      <c r="H15" s="27">
        <v>1E-4</v>
      </c>
      <c r="I15" s="27">
        <v>1E-4</v>
      </c>
      <c r="J15" s="27">
        <v>1E-4</v>
      </c>
      <c r="K15" s="27">
        <v>1E-4</v>
      </c>
      <c r="L15" s="27">
        <v>1E-4</v>
      </c>
      <c r="M15" s="11">
        <f t="shared" si="0"/>
        <v>6.3E-3</v>
      </c>
      <c r="N15" s="11">
        <f t="shared" si="1"/>
        <v>6.3E-3</v>
      </c>
      <c r="O15" s="11">
        <f t="shared" si="2"/>
        <v>6.3E-3</v>
      </c>
      <c r="P15" s="75"/>
      <c r="Q15" s="75"/>
      <c r="R15" s="75"/>
      <c r="S15" s="75"/>
      <c r="T15" s="75"/>
      <c r="U15" s="83"/>
      <c r="V15" s="3"/>
      <c r="W15" s="7"/>
      <c r="X15" s="7"/>
      <c r="Y15" s="5"/>
      <c r="Z15" s="5"/>
    </row>
    <row r="16" spans="1:26">
      <c r="A16" s="74" t="s">
        <v>48</v>
      </c>
      <c r="B16" s="95" t="s">
        <v>49</v>
      </c>
      <c r="C16" s="95" t="s">
        <v>50</v>
      </c>
      <c r="D16" s="95" t="s">
        <v>51</v>
      </c>
      <c r="E16" s="14" t="s">
        <v>18</v>
      </c>
      <c r="F16" s="11">
        <v>3551</v>
      </c>
      <c r="G16" s="24">
        <v>0.01</v>
      </c>
      <c r="H16" s="24">
        <v>0.01</v>
      </c>
      <c r="I16" s="24">
        <v>0.01</v>
      </c>
      <c r="J16" s="24">
        <v>0.01</v>
      </c>
      <c r="K16" s="24">
        <v>0.01</v>
      </c>
      <c r="L16" s="24">
        <v>0.01</v>
      </c>
      <c r="M16" s="11">
        <f t="shared" si="0"/>
        <v>35.51</v>
      </c>
      <c r="N16" s="11">
        <f t="shared" si="1"/>
        <v>35.51</v>
      </c>
      <c r="O16" s="11">
        <f t="shared" si="2"/>
        <v>35.51</v>
      </c>
      <c r="P16" s="76">
        <f>SUM(M16:M17)</f>
        <v>39.229999999999997</v>
      </c>
      <c r="Q16" s="76">
        <f>SUM(N16:N17)</f>
        <v>42.019999999999996</v>
      </c>
      <c r="R16" s="76">
        <f>SUM(O16:O17)</f>
        <v>43.879999999999995</v>
      </c>
      <c r="S16" s="76">
        <f>P16+P16*87%</f>
        <v>73.360099999999989</v>
      </c>
      <c r="T16" s="76">
        <f>Q16+Q16*65%</f>
        <v>69.332999999999998</v>
      </c>
      <c r="U16" s="73">
        <f>R16+R16*72%</f>
        <v>75.47359999999999</v>
      </c>
      <c r="V16" s="3"/>
      <c r="W16" s="7"/>
      <c r="X16" s="7"/>
      <c r="Y16" s="5"/>
      <c r="Z16" s="5"/>
    </row>
    <row r="17" spans="1:26">
      <c r="A17" s="74"/>
      <c r="B17" s="95"/>
      <c r="C17" s="95"/>
      <c r="D17" s="95"/>
      <c r="E17" s="29" t="s">
        <v>24</v>
      </c>
      <c r="F17" s="11">
        <v>186</v>
      </c>
      <c r="G17" s="24">
        <v>0.02</v>
      </c>
      <c r="H17" s="24">
        <v>3.5000000000000003E-2</v>
      </c>
      <c r="I17" s="24">
        <v>4.4999999999999998E-2</v>
      </c>
      <c r="J17" s="24">
        <v>0.02</v>
      </c>
      <c r="K17" s="24">
        <v>3.5000000000000003E-2</v>
      </c>
      <c r="L17" s="24">
        <v>4.4999999999999998E-2</v>
      </c>
      <c r="M17" s="11">
        <f t="shared" si="0"/>
        <v>3.72</v>
      </c>
      <c r="N17" s="11">
        <f t="shared" si="1"/>
        <v>6.5100000000000007</v>
      </c>
      <c r="O17" s="11">
        <f t="shared" si="2"/>
        <v>8.3699999999999992</v>
      </c>
      <c r="P17" s="75"/>
      <c r="Q17" s="75"/>
      <c r="R17" s="75"/>
      <c r="S17" s="76"/>
      <c r="T17" s="76"/>
      <c r="U17" s="73"/>
      <c r="V17" s="3"/>
      <c r="W17" s="7"/>
      <c r="X17" s="7"/>
      <c r="Y17" s="5"/>
      <c r="Z17" s="5"/>
    </row>
    <row r="18" spans="1:26">
      <c r="A18" s="26" t="s">
        <v>32</v>
      </c>
      <c r="B18" s="27">
        <v>120</v>
      </c>
      <c r="C18" s="27">
        <v>120</v>
      </c>
      <c r="D18" s="27">
        <v>120</v>
      </c>
      <c r="E18" s="29" t="s">
        <v>33</v>
      </c>
      <c r="F18" s="11">
        <v>645</v>
      </c>
      <c r="G18" s="24">
        <v>0.12</v>
      </c>
      <c r="H18" s="24">
        <v>0.12</v>
      </c>
      <c r="I18" s="24">
        <v>0.12</v>
      </c>
      <c r="J18" s="24">
        <v>0.12</v>
      </c>
      <c r="K18" s="24">
        <v>0.12</v>
      </c>
      <c r="L18" s="24">
        <v>0.12</v>
      </c>
      <c r="M18" s="11">
        <f>G18*F18</f>
        <v>77.399999999999991</v>
      </c>
      <c r="N18" s="11">
        <f>H18*F18</f>
        <v>77.399999999999991</v>
      </c>
      <c r="O18" s="11">
        <f>I18*F18</f>
        <v>77.399999999999991</v>
      </c>
      <c r="P18" s="11">
        <f t="shared" ref="P18" si="3">SUM(M18)</f>
        <v>77.399999999999991</v>
      </c>
      <c r="Q18" s="11">
        <f t="shared" ref="Q18" si="4">SUM(N18)</f>
        <v>77.399999999999991</v>
      </c>
      <c r="R18" s="30">
        <f t="shared" ref="R18" si="5">SUM(O18)</f>
        <v>77.399999999999991</v>
      </c>
      <c r="S18" s="31">
        <f>P18+P18*87%</f>
        <v>144.738</v>
      </c>
      <c r="T18" s="31">
        <f>Q18+Q18*65%</f>
        <v>127.70999999999998</v>
      </c>
      <c r="U18" s="32">
        <f>R18+R18*72%</f>
        <v>133.12799999999999</v>
      </c>
      <c r="V18" s="3"/>
      <c r="W18" s="7"/>
      <c r="X18" s="7"/>
      <c r="Y18" s="5"/>
      <c r="Z18" s="5"/>
    </row>
    <row r="19" spans="1:26">
      <c r="A19" s="74" t="s">
        <v>61</v>
      </c>
      <c r="B19" s="75" t="s">
        <v>56</v>
      </c>
      <c r="C19" s="75" t="s">
        <v>56</v>
      </c>
      <c r="D19" s="75" t="s">
        <v>56</v>
      </c>
      <c r="E19" s="33" t="s">
        <v>20</v>
      </c>
      <c r="F19" s="11">
        <v>5103</v>
      </c>
      <c r="G19" s="27">
        <v>1E-3</v>
      </c>
      <c r="H19" s="27">
        <v>1E-3</v>
      </c>
      <c r="I19" s="27">
        <v>1E-3</v>
      </c>
      <c r="J19" s="27">
        <v>1E-3</v>
      </c>
      <c r="K19" s="27">
        <v>1E-3</v>
      </c>
      <c r="L19" s="27">
        <v>1E-3</v>
      </c>
      <c r="M19" s="11">
        <f t="shared" si="0"/>
        <v>5.1029999999999998</v>
      </c>
      <c r="N19" s="11">
        <f t="shared" si="1"/>
        <v>5.1029999999999998</v>
      </c>
      <c r="O19" s="11">
        <f t="shared" si="2"/>
        <v>5.1029999999999998</v>
      </c>
      <c r="P19" s="76">
        <f>SUM(M19:M21)</f>
        <v>17.016000000000002</v>
      </c>
      <c r="Q19" s="76">
        <f>SUM(N19:N21)</f>
        <v>17.016000000000002</v>
      </c>
      <c r="R19" s="76">
        <f>SUM(O19:O21)</f>
        <v>17.016000000000002</v>
      </c>
      <c r="S19" s="76">
        <f>P19+P19*87%</f>
        <v>31.819920000000003</v>
      </c>
      <c r="T19" s="76">
        <f>Q19+Q19*65%</f>
        <v>28.076400000000003</v>
      </c>
      <c r="U19" s="73">
        <f>R19+R19*72%</f>
        <v>29.267520000000005</v>
      </c>
      <c r="V19" s="3"/>
      <c r="W19" s="7"/>
      <c r="X19" s="7"/>
      <c r="Y19" s="5"/>
      <c r="Z19" s="5"/>
    </row>
    <row r="20" spans="1:26">
      <c r="A20" s="74"/>
      <c r="B20" s="75"/>
      <c r="C20" s="75"/>
      <c r="D20" s="75"/>
      <c r="E20" s="33" t="s">
        <v>22</v>
      </c>
      <c r="F20" s="11">
        <v>468</v>
      </c>
      <c r="G20" s="27">
        <v>2.1000000000000001E-2</v>
      </c>
      <c r="H20" s="27">
        <v>2.1000000000000001E-2</v>
      </c>
      <c r="I20" s="27">
        <v>2.1000000000000001E-2</v>
      </c>
      <c r="J20" s="24">
        <v>0.02</v>
      </c>
      <c r="K20" s="24">
        <v>0.02</v>
      </c>
      <c r="L20" s="24">
        <v>0.02</v>
      </c>
      <c r="M20" s="11">
        <f t="shared" si="0"/>
        <v>9.8280000000000012</v>
      </c>
      <c r="N20" s="11">
        <f t="shared" si="1"/>
        <v>9.8280000000000012</v>
      </c>
      <c r="O20" s="11">
        <f t="shared" si="2"/>
        <v>9.8280000000000012</v>
      </c>
      <c r="P20" s="76"/>
      <c r="Q20" s="76"/>
      <c r="R20" s="76"/>
      <c r="S20" s="76"/>
      <c r="T20" s="76"/>
      <c r="U20" s="73"/>
      <c r="V20" s="3"/>
      <c r="W20" s="7"/>
      <c r="X20" s="7"/>
      <c r="Y20" s="5"/>
      <c r="Z20" s="5"/>
    </row>
    <row r="21" spans="1:26">
      <c r="A21" s="74"/>
      <c r="B21" s="75"/>
      <c r="C21" s="75"/>
      <c r="D21" s="75"/>
      <c r="E21" s="14" t="s">
        <v>21</v>
      </c>
      <c r="F21" s="11">
        <v>417</v>
      </c>
      <c r="G21" s="24">
        <v>5.0000000000000001E-3</v>
      </c>
      <c r="H21" s="24">
        <v>5.0000000000000001E-3</v>
      </c>
      <c r="I21" s="24">
        <v>5.0000000000000001E-3</v>
      </c>
      <c r="J21" s="24">
        <v>5.0000000000000001E-3</v>
      </c>
      <c r="K21" s="24">
        <v>5.0000000000000001E-3</v>
      </c>
      <c r="L21" s="24">
        <v>5.0000000000000001E-3</v>
      </c>
      <c r="M21" s="11">
        <f t="shared" si="0"/>
        <v>2.085</v>
      </c>
      <c r="N21" s="11">
        <f t="shared" si="1"/>
        <v>2.085</v>
      </c>
      <c r="O21" s="11">
        <f t="shared" si="2"/>
        <v>2.085</v>
      </c>
      <c r="P21" s="76"/>
      <c r="Q21" s="76"/>
      <c r="R21" s="76"/>
      <c r="S21" s="76"/>
      <c r="T21" s="76"/>
      <c r="U21" s="73"/>
      <c r="V21" s="3"/>
      <c r="W21" s="7"/>
      <c r="X21" s="7"/>
      <c r="Y21" s="5"/>
      <c r="Z21" s="5"/>
    </row>
    <row r="22" spans="1:26">
      <c r="A22" s="26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4">
        <f t="shared" ref="P22:U22" si="6">SUM(P10:P21)</f>
        <v>233.54229999999998</v>
      </c>
      <c r="Q22" s="34">
        <f t="shared" si="6"/>
        <v>252.00229999999996</v>
      </c>
      <c r="R22" s="34">
        <f t="shared" si="6"/>
        <v>253.86229999999998</v>
      </c>
      <c r="S22" s="34">
        <f t="shared" si="6"/>
        <v>436.72410099999996</v>
      </c>
      <c r="T22" s="34">
        <f t="shared" si="6"/>
        <v>415.80379499999992</v>
      </c>
      <c r="U22" s="35">
        <f t="shared" si="6"/>
        <v>436.64315599999998</v>
      </c>
      <c r="V22" s="3"/>
      <c r="W22" s="7"/>
      <c r="X22" s="7"/>
      <c r="Y22" s="5"/>
      <c r="Z22" s="5"/>
    </row>
    <row r="23" spans="1:26">
      <c r="A23" s="99" t="s">
        <v>26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3"/>
      <c r="W23" s="7"/>
      <c r="X23" s="7"/>
      <c r="Y23" s="5"/>
      <c r="Z23" s="5"/>
    </row>
    <row r="24" spans="1:26">
      <c r="A24" s="74" t="s">
        <v>69</v>
      </c>
      <c r="B24" s="75">
        <v>60</v>
      </c>
      <c r="C24" s="75">
        <v>100</v>
      </c>
      <c r="D24" s="75">
        <v>100</v>
      </c>
      <c r="E24" s="36" t="s">
        <v>28</v>
      </c>
      <c r="F24" s="11">
        <v>180</v>
      </c>
      <c r="G24" s="24">
        <v>2.5000000000000001E-2</v>
      </c>
      <c r="H24" s="24">
        <v>4.2000000000000003E-2</v>
      </c>
      <c r="I24" s="24">
        <v>4.2000000000000003E-2</v>
      </c>
      <c r="J24" s="24">
        <v>1.9E-2</v>
      </c>
      <c r="K24" s="24">
        <v>3.1E-2</v>
      </c>
      <c r="L24" s="24">
        <v>3.1E-2</v>
      </c>
      <c r="M24" s="11">
        <f t="shared" ref="M24:M29" si="7">G24*F24</f>
        <v>4.5</v>
      </c>
      <c r="N24" s="11">
        <f t="shared" ref="N24:N29" si="8">H24*F24</f>
        <v>7.5600000000000005</v>
      </c>
      <c r="O24" s="11">
        <f t="shared" ref="O24:O29" si="9">I24*F24</f>
        <v>7.5600000000000005</v>
      </c>
      <c r="P24" s="76">
        <f>SUM(M24:M29)</f>
        <v>38.929299999999998</v>
      </c>
      <c r="Q24" s="76">
        <f>SUM(N24:N29)</f>
        <v>64.031300000000002</v>
      </c>
      <c r="R24" s="76">
        <f>SUM(O24:O29)</f>
        <v>64.031300000000002</v>
      </c>
      <c r="S24" s="76">
        <f>P24+P24*87%</f>
        <v>72.797790999999989</v>
      </c>
      <c r="T24" s="76">
        <f>Q24+Q24*65%</f>
        <v>105.651645</v>
      </c>
      <c r="U24" s="73">
        <f>R24+R24*72%</f>
        <v>110.133836</v>
      </c>
      <c r="V24" s="3"/>
      <c r="W24" s="7"/>
      <c r="X24" s="7"/>
      <c r="Y24" s="5"/>
      <c r="Z24" s="5"/>
    </row>
    <row r="25" spans="1:26">
      <c r="A25" s="74"/>
      <c r="B25" s="75"/>
      <c r="C25" s="75"/>
      <c r="D25" s="75"/>
      <c r="E25" s="14" t="s">
        <v>15</v>
      </c>
      <c r="F25" s="11">
        <v>653</v>
      </c>
      <c r="G25" s="27">
        <v>6.0000000000000001E-3</v>
      </c>
      <c r="H25" s="27">
        <v>0.01</v>
      </c>
      <c r="I25" s="27">
        <v>0.01</v>
      </c>
      <c r="J25" s="24">
        <v>6.0000000000000001E-3</v>
      </c>
      <c r="K25" s="24">
        <v>0.01</v>
      </c>
      <c r="L25" s="24">
        <v>0.01</v>
      </c>
      <c r="M25" s="11">
        <f t="shared" si="7"/>
        <v>3.9180000000000001</v>
      </c>
      <c r="N25" s="11">
        <f t="shared" si="8"/>
        <v>6.53</v>
      </c>
      <c r="O25" s="11">
        <f t="shared" si="9"/>
        <v>6.53</v>
      </c>
      <c r="P25" s="76"/>
      <c r="Q25" s="76"/>
      <c r="R25" s="76"/>
      <c r="S25" s="76"/>
      <c r="T25" s="76"/>
      <c r="U25" s="73"/>
      <c r="V25" s="3"/>
      <c r="W25" s="7"/>
      <c r="X25" s="7"/>
      <c r="Y25" s="5"/>
      <c r="Z25" s="5"/>
    </row>
    <row r="26" spans="1:26">
      <c r="A26" s="74"/>
      <c r="B26" s="75"/>
      <c r="C26" s="75"/>
      <c r="D26" s="75"/>
      <c r="E26" s="14" t="s">
        <v>70</v>
      </c>
      <c r="F26" s="11">
        <v>150</v>
      </c>
      <c r="G26" s="37">
        <v>2.3E-2</v>
      </c>
      <c r="H26" s="37">
        <v>3.7999999999999999E-2</v>
      </c>
      <c r="I26" s="37">
        <v>3.7999999999999999E-2</v>
      </c>
      <c r="J26" s="24">
        <v>2.1999999999999999E-2</v>
      </c>
      <c r="K26" s="24">
        <v>3.5999999999999997E-2</v>
      </c>
      <c r="L26" s="24">
        <v>3.5999999999999997E-2</v>
      </c>
      <c r="M26" s="11">
        <f t="shared" si="7"/>
        <v>3.4499999999999997</v>
      </c>
      <c r="N26" s="11">
        <f t="shared" si="8"/>
        <v>5.7</v>
      </c>
      <c r="O26" s="11">
        <f t="shared" si="9"/>
        <v>5.7</v>
      </c>
      <c r="P26" s="76"/>
      <c r="Q26" s="76"/>
      <c r="R26" s="76"/>
      <c r="S26" s="76"/>
      <c r="T26" s="76"/>
      <c r="U26" s="73"/>
      <c r="V26" s="3"/>
      <c r="W26" s="7"/>
      <c r="X26" s="7"/>
      <c r="Y26" s="5"/>
      <c r="Z26" s="5"/>
    </row>
    <row r="27" spans="1:26">
      <c r="A27" s="74"/>
      <c r="B27" s="75"/>
      <c r="C27" s="75"/>
      <c r="D27" s="75"/>
      <c r="E27" s="14" t="s">
        <v>72</v>
      </c>
      <c r="F27" s="11">
        <v>135</v>
      </c>
      <c r="G27" s="37">
        <v>1.2999999999999999E-2</v>
      </c>
      <c r="H27" s="37">
        <v>2.1000000000000001E-2</v>
      </c>
      <c r="I27" s="37">
        <v>2.1000000000000001E-2</v>
      </c>
      <c r="J27" s="24">
        <v>8.9999999999999993E-3</v>
      </c>
      <c r="K27" s="24">
        <v>1.4999999999999999E-2</v>
      </c>
      <c r="L27" s="24">
        <v>1.4999999999999999E-2</v>
      </c>
      <c r="M27" s="11">
        <f t="shared" si="7"/>
        <v>1.7549999999999999</v>
      </c>
      <c r="N27" s="11">
        <f t="shared" si="8"/>
        <v>2.835</v>
      </c>
      <c r="O27" s="11">
        <f t="shared" si="9"/>
        <v>2.835</v>
      </c>
      <c r="P27" s="76"/>
      <c r="Q27" s="76"/>
      <c r="R27" s="76"/>
      <c r="S27" s="76"/>
      <c r="T27" s="76"/>
      <c r="U27" s="73"/>
      <c r="V27" s="3"/>
      <c r="W27" s="7"/>
      <c r="X27" s="7"/>
      <c r="Y27" s="5"/>
      <c r="Z27" s="5"/>
    </row>
    <row r="28" spans="1:26">
      <c r="A28" s="74"/>
      <c r="B28" s="75"/>
      <c r="C28" s="75"/>
      <c r="D28" s="75"/>
      <c r="E28" s="38" t="s">
        <v>122</v>
      </c>
      <c r="F28" s="11">
        <v>2300</v>
      </c>
      <c r="G28" s="37">
        <v>1.0999999999999999E-2</v>
      </c>
      <c r="H28" s="37">
        <v>1.7999999999999999E-2</v>
      </c>
      <c r="I28" s="37">
        <v>1.7999999999999999E-2</v>
      </c>
      <c r="J28" s="24">
        <v>0.01</v>
      </c>
      <c r="K28" s="24">
        <v>1.6E-2</v>
      </c>
      <c r="L28" s="24">
        <v>1.6E-2</v>
      </c>
      <c r="M28" s="11">
        <f t="shared" si="7"/>
        <v>25.299999999999997</v>
      </c>
      <c r="N28" s="11">
        <f t="shared" si="8"/>
        <v>41.4</v>
      </c>
      <c r="O28" s="11">
        <f t="shared" si="9"/>
        <v>41.4</v>
      </c>
      <c r="P28" s="76"/>
      <c r="Q28" s="76"/>
      <c r="R28" s="76"/>
      <c r="S28" s="76"/>
      <c r="T28" s="76"/>
      <c r="U28" s="73"/>
      <c r="V28" s="3"/>
      <c r="W28" s="7"/>
      <c r="X28" s="7"/>
      <c r="Y28" s="5"/>
      <c r="Z28" s="5"/>
    </row>
    <row r="29" spans="1:26" ht="15.75" thickBot="1">
      <c r="A29" s="74"/>
      <c r="B29" s="75"/>
      <c r="C29" s="75"/>
      <c r="D29" s="75"/>
      <c r="E29" s="39" t="s">
        <v>17</v>
      </c>
      <c r="F29" s="11">
        <v>63</v>
      </c>
      <c r="G29" s="27">
        <v>1E-4</v>
      </c>
      <c r="H29" s="27">
        <v>1E-4</v>
      </c>
      <c r="I29" s="27">
        <v>1E-4</v>
      </c>
      <c r="J29" s="27">
        <v>1E-4</v>
      </c>
      <c r="K29" s="27">
        <v>1E-4</v>
      </c>
      <c r="L29" s="27">
        <v>1E-4</v>
      </c>
      <c r="M29" s="11">
        <f t="shared" si="7"/>
        <v>6.3E-3</v>
      </c>
      <c r="N29" s="11">
        <f t="shared" si="8"/>
        <v>6.3E-3</v>
      </c>
      <c r="O29" s="11">
        <f t="shared" si="9"/>
        <v>6.3E-3</v>
      </c>
      <c r="P29" s="76"/>
      <c r="Q29" s="76"/>
      <c r="R29" s="76"/>
      <c r="S29" s="76"/>
      <c r="T29" s="76"/>
      <c r="U29" s="73"/>
      <c r="V29" s="3"/>
      <c r="W29" s="7"/>
      <c r="X29" s="7"/>
      <c r="Y29" s="5"/>
      <c r="Z29" s="5"/>
    </row>
    <row r="30" spans="1:26" ht="60">
      <c r="A30" s="74" t="s">
        <v>52</v>
      </c>
      <c r="B30" s="75">
        <v>180</v>
      </c>
      <c r="C30" s="75">
        <v>250</v>
      </c>
      <c r="D30" s="75">
        <v>250</v>
      </c>
      <c r="E30" s="36" t="s">
        <v>27</v>
      </c>
      <c r="F30" s="11">
        <v>1600</v>
      </c>
      <c r="G30" s="24">
        <v>0.16</v>
      </c>
      <c r="H30" s="24">
        <v>0.21299999999999999</v>
      </c>
      <c r="I30" s="24">
        <v>0.21299999999999999</v>
      </c>
      <c r="J30" s="24">
        <v>0.109</v>
      </c>
      <c r="K30" s="24">
        <v>0.14499999999999999</v>
      </c>
      <c r="L30" s="24">
        <v>0.14499999999999999</v>
      </c>
      <c r="M30" s="11">
        <f t="shared" ref="M30:M35" si="10">G30*F30</f>
        <v>256</v>
      </c>
      <c r="N30" s="11">
        <f t="shared" ref="N30:N35" si="11">H30*F30</f>
        <v>340.8</v>
      </c>
      <c r="O30" s="11">
        <f t="shared" ref="O30:O35" si="12">I30*F30</f>
        <v>340.8</v>
      </c>
      <c r="P30" s="76">
        <f>SUM(M30:M35)</f>
        <v>287.03530000000001</v>
      </c>
      <c r="Q30" s="76">
        <f>SUM(N30:N35)</f>
        <v>402.01900000000001</v>
      </c>
      <c r="R30" s="76">
        <f>SUM(O30:O35)</f>
        <v>402.01900000000001</v>
      </c>
      <c r="S30" s="76">
        <f>P30+P30*87%</f>
        <v>536.75601099999994</v>
      </c>
      <c r="T30" s="76">
        <f>Q30+Q30*65%</f>
        <v>663.33135000000004</v>
      </c>
      <c r="U30" s="73">
        <f>R30+R30*72%</f>
        <v>691.47268000000008</v>
      </c>
      <c r="V30" s="3"/>
      <c r="W30" s="7"/>
      <c r="X30" s="7"/>
      <c r="Y30" s="5"/>
      <c r="Z30" s="5"/>
    </row>
    <row r="31" spans="1:26">
      <c r="A31" s="74"/>
      <c r="B31" s="75"/>
      <c r="C31" s="75"/>
      <c r="D31" s="75"/>
      <c r="E31" s="14" t="s">
        <v>15</v>
      </c>
      <c r="F31" s="11">
        <v>653</v>
      </c>
      <c r="G31" s="27">
        <v>8.0000000000000002E-3</v>
      </c>
      <c r="H31" s="27">
        <v>1.4999999999999999E-2</v>
      </c>
      <c r="I31" s="27">
        <v>1.4999999999999999E-2</v>
      </c>
      <c r="J31" s="24">
        <v>8.0000000000000002E-3</v>
      </c>
      <c r="K31" s="24">
        <v>1.4999999999999999E-2</v>
      </c>
      <c r="L31" s="24">
        <v>1.4999999999999999E-2</v>
      </c>
      <c r="M31" s="11">
        <f t="shared" si="10"/>
        <v>5.2240000000000002</v>
      </c>
      <c r="N31" s="11">
        <f t="shared" si="11"/>
        <v>9.7949999999999999</v>
      </c>
      <c r="O31" s="11">
        <f t="shared" si="12"/>
        <v>9.7949999999999999</v>
      </c>
      <c r="P31" s="76"/>
      <c r="Q31" s="76"/>
      <c r="R31" s="76"/>
      <c r="S31" s="76"/>
      <c r="T31" s="76"/>
      <c r="U31" s="73"/>
      <c r="V31" s="3"/>
      <c r="W31" s="7"/>
      <c r="X31" s="7"/>
      <c r="Y31" s="5"/>
      <c r="Z31" s="5"/>
    </row>
    <row r="32" spans="1:26">
      <c r="A32" s="74"/>
      <c r="B32" s="75"/>
      <c r="C32" s="75"/>
      <c r="D32" s="75"/>
      <c r="E32" s="14" t="s">
        <v>35</v>
      </c>
      <c r="F32" s="11">
        <v>634</v>
      </c>
      <c r="G32" s="37">
        <v>3.5000000000000003E-2</v>
      </c>
      <c r="H32" s="37">
        <v>7.0000000000000007E-2</v>
      </c>
      <c r="I32" s="37">
        <v>7.0000000000000007E-2</v>
      </c>
      <c r="J32" s="24">
        <v>3.5000000000000003E-2</v>
      </c>
      <c r="K32" s="24">
        <v>7.0000000000000007E-2</v>
      </c>
      <c r="L32" s="24">
        <v>7.0000000000000007E-2</v>
      </c>
      <c r="M32" s="11">
        <f t="shared" si="10"/>
        <v>22.19</v>
      </c>
      <c r="N32" s="11">
        <f t="shared" si="11"/>
        <v>44.38</v>
      </c>
      <c r="O32" s="11">
        <f t="shared" si="12"/>
        <v>44.38</v>
      </c>
      <c r="P32" s="76"/>
      <c r="Q32" s="76"/>
      <c r="R32" s="76"/>
      <c r="S32" s="76"/>
      <c r="T32" s="76"/>
      <c r="U32" s="73"/>
      <c r="V32" s="3"/>
      <c r="W32" s="7"/>
      <c r="X32" s="7"/>
      <c r="Y32" s="5"/>
      <c r="Z32" s="5"/>
    </row>
    <row r="33" spans="1:26">
      <c r="A33" s="74"/>
      <c r="B33" s="75"/>
      <c r="C33" s="75"/>
      <c r="D33" s="75"/>
      <c r="E33" s="14" t="s">
        <v>13</v>
      </c>
      <c r="F33" s="11">
        <v>249</v>
      </c>
      <c r="G33" s="37">
        <v>0.01</v>
      </c>
      <c r="H33" s="37">
        <v>1.9E-2</v>
      </c>
      <c r="I33" s="37">
        <v>1.9E-2</v>
      </c>
      <c r="J33" s="24">
        <v>8.0000000000000002E-3</v>
      </c>
      <c r="K33" s="24">
        <v>1.4999999999999999E-2</v>
      </c>
      <c r="L33" s="24">
        <v>1.4999999999999999E-2</v>
      </c>
      <c r="M33" s="11">
        <f t="shared" si="10"/>
        <v>2.4900000000000002</v>
      </c>
      <c r="N33" s="11">
        <f t="shared" si="11"/>
        <v>4.7309999999999999</v>
      </c>
      <c r="O33" s="11">
        <f t="shared" si="12"/>
        <v>4.7309999999999999</v>
      </c>
      <c r="P33" s="76"/>
      <c r="Q33" s="76"/>
      <c r="R33" s="76"/>
      <c r="S33" s="76"/>
      <c r="T33" s="76"/>
      <c r="U33" s="73"/>
      <c r="V33" s="3"/>
      <c r="W33" s="7"/>
      <c r="X33" s="7"/>
      <c r="Y33" s="5"/>
      <c r="Z33" s="5"/>
    </row>
    <row r="34" spans="1:26">
      <c r="A34" s="74"/>
      <c r="B34" s="75"/>
      <c r="C34" s="75"/>
      <c r="D34" s="75"/>
      <c r="E34" s="14" t="s">
        <v>14</v>
      </c>
      <c r="F34" s="11">
        <v>125</v>
      </c>
      <c r="G34" s="37">
        <v>8.9999999999999993E-3</v>
      </c>
      <c r="H34" s="37">
        <v>1.7999999999999999E-2</v>
      </c>
      <c r="I34" s="37">
        <v>1.7999999999999999E-2</v>
      </c>
      <c r="J34" s="24">
        <v>8.0000000000000002E-3</v>
      </c>
      <c r="K34" s="24">
        <v>1.4999999999999999E-2</v>
      </c>
      <c r="L34" s="24">
        <v>1.4999999999999999E-2</v>
      </c>
      <c r="M34" s="11">
        <f t="shared" si="10"/>
        <v>1.125</v>
      </c>
      <c r="N34" s="11">
        <f t="shared" si="11"/>
        <v>2.25</v>
      </c>
      <c r="O34" s="11">
        <f t="shared" si="12"/>
        <v>2.25</v>
      </c>
      <c r="P34" s="76"/>
      <c r="Q34" s="76"/>
      <c r="R34" s="76"/>
      <c r="S34" s="76"/>
      <c r="T34" s="76"/>
      <c r="U34" s="73"/>
      <c r="V34" s="3"/>
      <c r="W34" s="7"/>
      <c r="X34" s="7"/>
      <c r="Y34" s="5"/>
      <c r="Z34" s="5"/>
    </row>
    <row r="35" spans="1:26" ht="15.75" thickBot="1">
      <c r="A35" s="74"/>
      <c r="B35" s="75"/>
      <c r="C35" s="75"/>
      <c r="D35" s="75"/>
      <c r="E35" s="39" t="s">
        <v>17</v>
      </c>
      <c r="F35" s="11">
        <v>63</v>
      </c>
      <c r="G35" s="27">
        <v>1E-4</v>
      </c>
      <c r="H35" s="27">
        <v>1E-3</v>
      </c>
      <c r="I35" s="27">
        <v>1E-3</v>
      </c>
      <c r="J35" s="27">
        <v>1E-3</v>
      </c>
      <c r="K35" s="27">
        <v>1E-3</v>
      </c>
      <c r="L35" s="27">
        <v>1E-3</v>
      </c>
      <c r="M35" s="11">
        <f t="shared" si="10"/>
        <v>6.3E-3</v>
      </c>
      <c r="N35" s="11">
        <f t="shared" si="11"/>
        <v>6.3E-2</v>
      </c>
      <c r="O35" s="11">
        <f t="shared" si="12"/>
        <v>6.3E-2</v>
      </c>
      <c r="P35" s="76"/>
      <c r="Q35" s="76"/>
      <c r="R35" s="76"/>
      <c r="S35" s="76"/>
      <c r="T35" s="76"/>
      <c r="U35" s="73"/>
      <c r="V35" s="3"/>
      <c r="W35" s="7"/>
      <c r="X35" s="7"/>
      <c r="Y35" s="5"/>
      <c r="Z35" s="5"/>
    </row>
    <row r="36" spans="1:26">
      <c r="A36" s="74" t="s">
        <v>95</v>
      </c>
      <c r="B36" s="75">
        <v>200</v>
      </c>
      <c r="C36" s="75">
        <v>200</v>
      </c>
      <c r="D36" s="75">
        <v>200</v>
      </c>
      <c r="E36" s="29" t="s">
        <v>33</v>
      </c>
      <c r="F36" s="11">
        <v>645</v>
      </c>
      <c r="G36" s="27">
        <v>2.8000000000000001E-2</v>
      </c>
      <c r="H36" s="27">
        <v>2.8000000000000001E-2</v>
      </c>
      <c r="I36" s="27">
        <v>2.8000000000000001E-2</v>
      </c>
      <c r="J36" s="24">
        <v>2.4E-2</v>
      </c>
      <c r="K36" s="24">
        <v>2.4E-2</v>
      </c>
      <c r="L36" s="24">
        <v>2.4E-2</v>
      </c>
      <c r="M36" s="11">
        <f t="shared" ref="M36:M39" si="13">G36*F36</f>
        <v>18.059999999999999</v>
      </c>
      <c r="N36" s="11">
        <f t="shared" ref="N36:N39" si="14">H36*F36</f>
        <v>18.059999999999999</v>
      </c>
      <c r="O36" s="11">
        <f t="shared" ref="O36:O39" si="15">I36*F36</f>
        <v>18.059999999999999</v>
      </c>
      <c r="P36" s="76">
        <f>SUM(M36:M38)</f>
        <v>32.858999999999995</v>
      </c>
      <c r="Q36" s="76">
        <f>SUM(N36:N38)</f>
        <v>32.858999999999995</v>
      </c>
      <c r="R36" s="76">
        <f>SUM(O36:O38)</f>
        <v>32.858999999999995</v>
      </c>
      <c r="S36" s="76">
        <f>P36+P36*87%</f>
        <v>61.446329999999989</v>
      </c>
      <c r="T36" s="76">
        <f>Q36+Q36*65%</f>
        <v>54.217349999999996</v>
      </c>
      <c r="U36" s="73">
        <f>R36+R36*72%</f>
        <v>56.517479999999992</v>
      </c>
      <c r="V36" s="3"/>
      <c r="W36" s="7"/>
      <c r="X36" s="7"/>
      <c r="Y36" s="5"/>
      <c r="Z36" s="5"/>
    </row>
    <row r="37" spans="1:26">
      <c r="A37" s="74"/>
      <c r="B37" s="75"/>
      <c r="C37" s="75"/>
      <c r="D37" s="75"/>
      <c r="E37" s="14" t="s">
        <v>21</v>
      </c>
      <c r="F37" s="11">
        <v>417</v>
      </c>
      <c r="G37" s="24">
        <v>7.0000000000000001E-3</v>
      </c>
      <c r="H37" s="24">
        <v>7.0000000000000001E-3</v>
      </c>
      <c r="I37" s="24">
        <v>7.0000000000000001E-3</v>
      </c>
      <c r="J37" s="24">
        <v>7.0000000000000001E-3</v>
      </c>
      <c r="K37" s="24">
        <v>7.0000000000000001E-3</v>
      </c>
      <c r="L37" s="24">
        <v>7.0000000000000001E-3</v>
      </c>
      <c r="M37" s="11">
        <f t="shared" si="13"/>
        <v>2.919</v>
      </c>
      <c r="N37" s="11">
        <f t="shared" si="14"/>
        <v>2.919</v>
      </c>
      <c r="O37" s="11">
        <f t="shared" si="15"/>
        <v>2.919</v>
      </c>
      <c r="P37" s="75"/>
      <c r="Q37" s="75"/>
      <c r="R37" s="75"/>
      <c r="S37" s="75"/>
      <c r="T37" s="75"/>
      <c r="U37" s="83"/>
      <c r="V37" s="3"/>
      <c r="W37" s="7"/>
      <c r="X37" s="7"/>
      <c r="Y37" s="5"/>
      <c r="Z37" s="5"/>
    </row>
    <row r="38" spans="1:26">
      <c r="A38" s="74"/>
      <c r="B38" s="75"/>
      <c r="C38" s="75"/>
      <c r="D38" s="75"/>
      <c r="E38" s="14" t="s">
        <v>31</v>
      </c>
      <c r="F38" s="11">
        <v>1320</v>
      </c>
      <c r="G38" s="27">
        <v>8.9999999999999993E-3</v>
      </c>
      <c r="H38" s="27">
        <v>8.9999999999999993E-3</v>
      </c>
      <c r="I38" s="27">
        <v>8.9999999999999993E-3</v>
      </c>
      <c r="J38" s="27">
        <v>8.9999999999999993E-3</v>
      </c>
      <c r="K38" s="27">
        <v>8.9999999999999993E-3</v>
      </c>
      <c r="L38" s="27">
        <v>8.9999999999999993E-3</v>
      </c>
      <c r="M38" s="11">
        <f t="shared" si="13"/>
        <v>11.879999999999999</v>
      </c>
      <c r="N38" s="11">
        <f t="shared" si="14"/>
        <v>11.879999999999999</v>
      </c>
      <c r="O38" s="11">
        <f t="shared" si="15"/>
        <v>11.879999999999999</v>
      </c>
      <c r="P38" s="75"/>
      <c r="Q38" s="75"/>
      <c r="R38" s="75"/>
      <c r="S38" s="75"/>
      <c r="T38" s="75"/>
      <c r="U38" s="83"/>
      <c r="V38" s="3"/>
      <c r="W38" s="7"/>
      <c r="X38" s="7"/>
      <c r="Y38" s="5"/>
      <c r="Z38" s="5"/>
    </row>
    <row r="39" spans="1:26">
      <c r="A39" s="40" t="s">
        <v>24</v>
      </c>
      <c r="B39" s="27">
        <v>20</v>
      </c>
      <c r="C39" s="27">
        <v>35</v>
      </c>
      <c r="D39" s="27">
        <v>40</v>
      </c>
      <c r="E39" s="29" t="s">
        <v>24</v>
      </c>
      <c r="F39" s="11">
        <v>375</v>
      </c>
      <c r="G39" s="24">
        <v>0.02</v>
      </c>
      <c r="H39" s="27">
        <v>3.5000000000000003E-2</v>
      </c>
      <c r="I39" s="24">
        <v>0.04</v>
      </c>
      <c r="J39" s="24">
        <v>0.02</v>
      </c>
      <c r="K39" s="27">
        <v>3.5000000000000003E-2</v>
      </c>
      <c r="L39" s="24">
        <v>0.04</v>
      </c>
      <c r="M39" s="11">
        <f t="shared" si="13"/>
        <v>7.5</v>
      </c>
      <c r="N39" s="11">
        <f t="shared" si="14"/>
        <v>13.125000000000002</v>
      </c>
      <c r="O39" s="11">
        <f t="shared" si="15"/>
        <v>15</v>
      </c>
      <c r="P39" s="11">
        <f>SUM(M39)</f>
        <v>7.5</v>
      </c>
      <c r="Q39" s="11">
        <f>SUM(N39)</f>
        <v>13.125000000000002</v>
      </c>
      <c r="R39" s="11">
        <f>SUM(O39)</f>
        <v>15</v>
      </c>
      <c r="S39" s="27">
        <f>P39+P39*87%</f>
        <v>14.025</v>
      </c>
      <c r="T39" s="11">
        <f>Q39+Q39*65%</f>
        <v>21.656250000000004</v>
      </c>
      <c r="U39" s="41">
        <f>R39+R39*72%</f>
        <v>25.799999999999997</v>
      </c>
      <c r="V39" s="3"/>
      <c r="W39" s="7"/>
      <c r="X39" s="7"/>
      <c r="Y39" s="5"/>
      <c r="Z39" s="5"/>
    </row>
    <row r="40" spans="1:26">
      <c r="A40" s="40"/>
      <c r="B40" s="27"/>
      <c r="C40" s="27"/>
      <c r="D40" s="27"/>
      <c r="E40" s="29"/>
      <c r="F40" s="11"/>
      <c r="G40" s="24"/>
      <c r="H40" s="27"/>
      <c r="I40" s="24"/>
      <c r="J40" s="24"/>
      <c r="K40" s="24"/>
      <c r="L40" s="24"/>
      <c r="M40" s="11"/>
      <c r="N40" s="11"/>
      <c r="O40" s="11"/>
      <c r="P40" s="42">
        <f t="shared" ref="P40:U40" si="16">SUM(P24:P39)</f>
        <v>366.3236</v>
      </c>
      <c r="Q40" s="42">
        <f t="shared" si="16"/>
        <v>512.03430000000003</v>
      </c>
      <c r="R40" s="42">
        <f t="shared" si="16"/>
        <v>513.90930000000003</v>
      </c>
      <c r="S40" s="42">
        <f t="shared" si="16"/>
        <v>685.02513199999987</v>
      </c>
      <c r="T40" s="42">
        <f t="shared" si="16"/>
        <v>844.85659500000008</v>
      </c>
      <c r="U40" s="43">
        <f t="shared" si="16"/>
        <v>883.92399599999999</v>
      </c>
      <c r="V40" s="3"/>
      <c r="W40" s="7"/>
      <c r="X40" s="7"/>
      <c r="Y40" s="5"/>
      <c r="Z40" s="5"/>
    </row>
    <row r="41" spans="1:26">
      <c r="A41" s="99" t="s">
        <v>30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1"/>
      <c r="V41" s="3"/>
      <c r="W41" s="7"/>
      <c r="X41" s="7"/>
      <c r="Y41" s="5"/>
      <c r="Z41" s="5"/>
    </row>
    <row r="42" spans="1:26" ht="21" customHeight="1">
      <c r="A42" s="74" t="s">
        <v>96</v>
      </c>
      <c r="B42" s="102">
        <v>80</v>
      </c>
      <c r="C42" s="102">
        <v>100</v>
      </c>
      <c r="D42" s="102">
        <v>100</v>
      </c>
      <c r="E42" s="44" t="s">
        <v>34</v>
      </c>
      <c r="F42" s="11">
        <v>3000</v>
      </c>
      <c r="G42" s="24">
        <v>6.9000000000000006E-2</v>
      </c>
      <c r="H42" s="24">
        <v>8.5999999999999993E-2</v>
      </c>
      <c r="I42" s="24">
        <v>8.5999999999999993E-2</v>
      </c>
      <c r="J42" s="24">
        <v>0.05</v>
      </c>
      <c r="K42" s="24">
        <v>6.3E-2</v>
      </c>
      <c r="L42" s="24">
        <v>6.3E-2</v>
      </c>
      <c r="M42" s="11">
        <f t="shared" ref="M42:M61" si="17">G42*F42</f>
        <v>207.00000000000003</v>
      </c>
      <c r="N42" s="11">
        <f t="shared" ref="N42:N61" si="18">H42*F42</f>
        <v>258</v>
      </c>
      <c r="O42" s="11">
        <f t="shared" ref="O42:O61" si="19">I42*F42</f>
        <v>258</v>
      </c>
      <c r="P42" s="76">
        <f>SUM(M42:M47)</f>
        <v>218.83130000000003</v>
      </c>
      <c r="Q42" s="76">
        <f>SUM(N42:N47)</f>
        <v>272.50330000000002</v>
      </c>
      <c r="R42" s="76">
        <f>SUM(O42:O47)</f>
        <v>272.50330000000002</v>
      </c>
      <c r="S42" s="76">
        <f>P42+P42*87%</f>
        <v>409.21453100000008</v>
      </c>
      <c r="T42" s="76">
        <f>Q42+Q42*65%</f>
        <v>449.63044500000001</v>
      </c>
      <c r="U42" s="73">
        <f>R42+R42*72%</f>
        <v>468.70567600000004</v>
      </c>
      <c r="V42" s="3"/>
      <c r="W42" s="7"/>
      <c r="X42" s="7"/>
      <c r="Y42" s="5"/>
      <c r="Z42" s="5"/>
    </row>
    <row r="43" spans="1:26">
      <c r="A43" s="74"/>
      <c r="B43" s="102"/>
      <c r="C43" s="102"/>
      <c r="D43" s="102"/>
      <c r="E43" s="14" t="s">
        <v>35</v>
      </c>
      <c r="F43" s="11">
        <v>634</v>
      </c>
      <c r="G43" s="24">
        <v>7.0000000000000001E-3</v>
      </c>
      <c r="H43" s="24">
        <v>8.0000000000000002E-3</v>
      </c>
      <c r="I43" s="24">
        <v>8.0000000000000002E-3</v>
      </c>
      <c r="J43" s="24">
        <v>7.0000000000000001E-3</v>
      </c>
      <c r="K43" s="24">
        <v>8.0000000000000002E-3</v>
      </c>
      <c r="L43" s="24">
        <v>8.0000000000000002E-3</v>
      </c>
      <c r="M43" s="11">
        <f t="shared" si="17"/>
        <v>4.4379999999999997</v>
      </c>
      <c r="N43" s="11">
        <f t="shared" si="18"/>
        <v>5.0720000000000001</v>
      </c>
      <c r="O43" s="11">
        <f t="shared" si="19"/>
        <v>5.0720000000000001</v>
      </c>
      <c r="P43" s="76"/>
      <c r="Q43" s="76"/>
      <c r="R43" s="76"/>
      <c r="S43" s="76"/>
      <c r="T43" s="76"/>
      <c r="U43" s="73"/>
      <c r="V43" s="3"/>
      <c r="W43" s="7"/>
      <c r="X43" s="7"/>
      <c r="Y43" s="5"/>
      <c r="Z43" s="5"/>
    </row>
    <row r="44" spans="1:26">
      <c r="A44" s="74"/>
      <c r="B44" s="102"/>
      <c r="C44" s="102"/>
      <c r="D44" s="102"/>
      <c r="E44" s="14" t="s">
        <v>14</v>
      </c>
      <c r="F44" s="11">
        <v>125</v>
      </c>
      <c r="G44" s="27">
        <v>2.8000000000000001E-2</v>
      </c>
      <c r="H44" s="27">
        <v>3.5000000000000003E-2</v>
      </c>
      <c r="I44" s="24">
        <v>3.5000000000000003E-2</v>
      </c>
      <c r="J44" s="24">
        <v>2.4E-2</v>
      </c>
      <c r="K44" s="24">
        <v>0.03</v>
      </c>
      <c r="L44" s="24">
        <v>0.03</v>
      </c>
      <c r="M44" s="11">
        <f t="shared" si="17"/>
        <v>3.5</v>
      </c>
      <c r="N44" s="11">
        <f t="shared" si="18"/>
        <v>4.375</v>
      </c>
      <c r="O44" s="11">
        <f t="shared" si="19"/>
        <v>4.375</v>
      </c>
      <c r="P44" s="76"/>
      <c r="Q44" s="76"/>
      <c r="R44" s="76"/>
      <c r="S44" s="76"/>
      <c r="T44" s="76"/>
      <c r="U44" s="73"/>
      <c r="V44" s="3"/>
      <c r="W44" s="7"/>
      <c r="X44" s="7"/>
      <c r="Y44" s="5"/>
      <c r="Z44" s="5"/>
    </row>
    <row r="45" spans="1:26">
      <c r="A45" s="74"/>
      <c r="B45" s="102"/>
      <c r="C45" s="102"/>
      <c r="D45" s="102"/>
      <c r="E45" s="14" t="s">
        <v>15</v>
      </c>
      <c r="F45" s="11">
        <v>653</v>
      </c>
      <c r="G45" s="27">
        <v>4.0000000000000001E-3</v>
      </c>
      <c r="H45" s="27">
        <v>5.0000000000000001E-3</v>
      </c>
      <c r="I45" s="27">
        <v>5.0000000000000001E-3</v>
      </c>
      <c r="J45" s="27">
        <v>4.0000000000000001E-3</v>
      </c>
      <c r="K45" s="27">
        <v>5.0000000000000001E-3</v>
      </c>
      <c r="L45" s="27">
        <v>5.0000000000000001E-3</v>
      </c>
      <c r="M45" s="11">
        <f t="shared" si="17"/>
        <v>2.6120000000000001</v>
      </c>
      <c r="N45" s="11">
        <f t="shared" si="18"/>
        <v>3.2650000000000001</v>
      </c>
      <c r="O45" s="11">
        <f t="shared" si="19"/>
        <v>3.2650000000000001</v>
      </c>
      <c r="P45" s="76"/>
      <c r="Q45" s="76"/>
      <c r="R45" s="76"/>
      <c r="S45" s="76"/>
      <c r="T45" s="76"/>
      <c r="U45" s="73"/>
      <c r="V45" s="3"/>
      <c r="W45" s="7"/>
      <c r="X45" s="7"/>
      <c r="Y45" s="5"/>
      <c r="Z45" s="5"/>
    </row>
    <row r="46" spans="1:26">
      <c r="A46" s="74"/>
      <c r="B46" s="102"/>
      <c r="C46" s="102"/>
      <c r="D46" s="102"/>
      <c r="E46" s="14" t="s">
        <v>16</v>
      </c>
      <c r="F46" s="11">
        <v>255</v>
      </c>
      <c r="G46" s="27">
        <v>5.0000000000000001E-3</v>
      </c>
      <c r="H46" s="27">
        <v>7.0000000000000001E-3</v>
      </c>
      <c r="I46" s="27">
        <v>7.0000000000000001E-3</v>
      </c>
      <c r="J46" s="27">
        <v>5.0000000000000001E-3</v>
      </c>
      <c r="K46" s="27">
        <v>7.0000000000000001E-3</v>
      </c>
      <c r="L46" s="27">
        <v>7.0000000000000001E-3</v>
      </c>
      <c r="M46" s="11">
        <f t="shared" si="17"/>
        <v>1.2750000000000001</v>
      </c>
      <c r="N46" s="11">
        <f t="shared" si="18"/>
        <v>1.7850000000000001</v>
      </c>
      <c r="O46" s="11">
        <f t="shared" si="19"/>
        <v>1.7850000000000001</v>
      </c>
      <c r="P46" s="76"/>
      <c r="Q46" s="76"/>
      <c r="R46" s="76"/>
      <c r="S46" s="76"/>
      <c r="T46" s="76"/>
      <c r="U46" s="73"/>
      <c r="V46" s="3"/>
      <c r="W46" s="7"/>
      <c r="X46" s="7"/>
      <c r="Y46" s="5"/>
      <c r="Z46" s="5"/>
    </row>
    <row r="47" spans="1:26">
      <c r="A47" s="74"/>
      <c r="B47" s="102"/>
      <c r="C47" s="102"/>
      <c r="D47" s="102"/>
      <c r="E47" s="14" t="s">
        <v>17</v>
      </c>
      <c r="F47" s="11">
        <v>63</v>
      </c>
      <c r="G47" s="27">
        <v>1E-4</v>
      </c>
      <c r="H47" s="27">
        <v>1E-4</v>
      </c>
      <c r="I47" s="27">
        <v>1E-4</v>
      </c>
      <c r="J47" s="27">
        <v>1E-4</v>
      </c>
      <c r="K47" s="27">
        <v>1E-4</v>
      </c>
      <c r="L47" s="27">
        <v>1E-4</v>
      </c>
      <c r="M47" s="11">
        <f t="shared" si="17"/>
        <v>6.3E-3</v>
      </c>
      <c r="N47" s="11">
        <f t="shared" si="18"/>
        <v>6.3E-3</v>
      </c>
      <c r="O47" s="11">
        <f t="shared" si="19"/>
        <v>6.3E-3</v>
      </c>
      <c r="P47" s="76"/>
      <c r="Q47" s="76"/>
      <c r="R47" s="76"/>
      <c r="S47" s="76"/>
      <c r="T47" s="76"/>
      <c r="U47" s="73"/>
      <c r="V47" s="3"/>
      <c r="W47" s="7"/>
      <c r="X47" s="7"/>
      <c r="Y47" s="5"/>
      <c r="Z47" s="5"/>
    </row>
    <row r="48" spans="1:26">
      <c r="A48" s="89" t="s">
        <v>36</v>
      </c>
      <c r="B48" s="92">
        <v>20</v>
      </c>
      <c r="C48" s="92">
        <v>20</v>
      </c>
      <c r="D48" s="92">
        <v>20</v>
      </c>
      <c r="E48" s="14" t="s">
        <v>15</v>
      </c>
      <c r="F48" s="45">
        <v>653</v>
      </c>
      <c r="G48" s="46">
        <v>4.0000000000000002E-4</v>
      </c>
      <c r="H48" s="46">
        <v>4.0000000000000002E-4</v>
      </c>
      <c r="I48" s="46">
        <v>4.0000000000000002E-4</v>
      </c>
      <c r="J48" s="46">
        <v>4.0000000000000002E-4</v>
      </c>
      <c r="K48" s="46">
        <v>4.0000000000000002E-4</v>
      </c>
      <c r="L48" s="46">
        <v>4.0000000000000002E-4</v>
      </c>
      <c r="M48" s="11">
        <f t="shared" si="17"/>
        <v>0.26119999999999999</v>
      </c>
      <c r="N48" s="11">
        <f t="shared" si="18"/>
        <v>0.26119999999999999</v>
      </c>
      <c r="O48" s="11">
        <f t="shared" si="19"/>
        <v>0.26119999999999999</v>
      </c>
      <c r="P48" s="86">
        <f>SUM(M48:M54)</f>
        <v>5.8081000000000014</v>
      </c>
      <c r="Q48" s="86">
        <f t="shared" ref="Q48:R48" si="20">SUM(N48:N54)</f>
        <v>5.8081000000000014</v>
      </c>
      <c r="R48" s="86">
        <f t="shared" si="20"/>
        <v>5.8081000000000014</v>
      </c>
      <c r="S48" s="86">
        <f>P48+P48*87%</f>
        <v>10.861147000000003</v>
      </c>
      <c r="T48" s="86">
        <f>Q48+Q48*65%</f>
        <v>9.5833650000000024</v>
      </c>
      <c r="U48" s="86">
        <f>R48+R48*72%</f>
        <v>9.9899320000000031</v>
      </c>
      <c r="V48" s="3"/>
      <c r="W48" s="7"/>
      <c r="X48" s="7"/>
      <c r="Y48" s="5"/>
      <c r="Z48" s="5"/>
    </row>
    <row r="49" spans="1:26">
      <c r="A49" s="90"/>
      <c r="B49" s="93"/>
      <c r="C49" s="93"/>
      <c r="D49" s="93"/>
      <c r="E49" s="14" t="s">
        <v>16</v>
      </c>
      <c r="F49" s="45">
        <v>255</v>
      </c>
      <c r="G49" s="46">
        <v>1E-3</v>
      </c>
      <c r="H49" s="46">
        <v>1E-3</v>
      </c>
      <c r="I49" s="46">
        <v>1E-3</v>
      </c>
      <c r="J49" s="46">
        <v>1E-3</v>
      </c>
      <c r="K49" s="46">
        <v>1E-3</v>
      </c>
      <c r="L49" s="46">
        <v>1E-3</v>
      </c>
      <c r="M49" s="11">
        <f t="shared" si="17"/>
        <v>0.255</v>
      </c>
      <c r="N49" s="11">
        <f t="shared" si="18"/>
        <v>0.255</v>
      </c>
      <c r="O49" s="11">
        <f t="shared" si="19"/>
        <v>0.255</v>
      </c>
      <c r="P49" s="87"/>
      <c r="Q49" s="87"/>
      <c r="R49" s="87"/>
      <c r="S49" s="87"/>
      <c r="T49" s="87"/>
      <c r="U49" s="87"/>
      <c r="V49" s="3"/>
      <c r="W49" s="7"/>
      <c r="X49" s="7"/>
      <c r="Y49" s="5"/>
      <c r="Z49" s="5"/>
    </row>
    <row r="50" spans="1:26">
      <c r="A50" s="90"/>
      <c r="B50" s="93"/>
      <c r="C50" s="93"/>
      <c r="D50" s="93"/>
      <c r="E50" s="14" t="s">
        <v>74</v>
      </c>
      <c r="F50" s="45">
        <v>2300</v>
      </c>
      <c r="G50" s="46">
        <v>2E-3</v>
      </c>
      <c r="H50" s="46">
        <v>2E-3</v>
      </c>
      <c r="I50" s="46">
        <v>2E-3</v>
      </c>
      <c r="J50" s="46">
        <v>2E-3</v>
      </c>
      <c r="K50" s="46">
        <v>2E-3</v>
      </c>
      <c r="L50" s="46">
        <v>2E-3</v>
      </c>
      <c r="M50" s="11">
        <f t="shared" si="17"/>
        <v>4.6000000000000005</v>
      </c>
      <c r="N50" s="11">
        <f t="shared" si="18"/>
        <v>4.6000000000000005</v>
      </c>
      <c r="O50" s="11">
        <f t="shared" si="19"/>
        <v>4.6000000000000005</v>
      </c>
      <c r="P50" s="87"/>
      <c r="Q50" s="87"/>
      <c r="R50" s="87"/>
      <c r="S50" s="87"/>
      <c r="T50" s="87"/>
      <c r="U50" s="87"/>
      <c r="V50" s="3"/>
      <c r="W50" s="7"/>
      <c r="X50" s="7"/>
      <c r="Y50" s="5"/>
      <c r="Z50" s="5"/>
    </row>
    <row r="51" spans="1:26">
      <c r="A51" s="90"/>
      <c r="B51" s="93"/>
      <c r="C51" s="93"/>
      <c r="D51" s="93"/>
      <c r="E51" s="14" t="s">
        <v>13</v>
      </c>
      <c r="F51" s="45">
        <v>249</v>
      </c>
      <c r="G51" s="46">
        <v>2E-3</v>
      </c>
      <c r="H51" s="46">
        <v>2E-3</v>
      </c>
      <c r="I51" s="46">
        <v>2E-3</v>
      </c>
      <c r="J51" s="46">
        <v>1.6000000000000001E-3</v>
      </c>
      <c r="K51" s="46">
        <v>1.6000000000000001E-3</v>
      </c>
      <c r="L51" s="46">
        <v>1.6000000000000001E-3</v>
      </c>
      <c r="M51" s="11">
        <f t="shared" si="17"/>
        <v>0.498</v>
      </c>
      <c r="N51" s="11">
        <f t="shared" si="18"/>
        <v>0.498</v>
      </c>
      <c r="O51" s="11">
        <f t="shared" si="19"/>
        <v>0.498</v>
      </c>
      <c r="P51" s="87"/>
      <c r="Q51" s="87"/>
      <c r="R51" s="87"/>
      <c r="S51" s="87"/>
      <c r="T51" s="87"/>
      <c r="U51" s="87"/>
      <c r="V51" s="3"/>
      <c r="W51" s="7"/>
      <c r="X51" s="7"/>
      <c r="Y51" s="5"/>
      <c r="Z51" s="5"/>
    </row>
    <row r="52" spans="1:26">
      <c r="A52" s="90"/>
      <c r="B52" s="93"/>
      <c r="C52" s="93"/>
      <c r="D52" s="93"/>
      <c r="E52" s="14" t="s">
        <v>14</v>
      </c>
      <c r="F52" s="45">
        <v>125</v>
      </c>
      <c r="G52" s="46">
        <v>5.0000000000000001E-4</v>
      </c>
      <c r="H52" s="46">
        <v>5.0000000000000001E-4</v>
      </c>
      <c r="I52" s="46">
        <v>5.0000000000000001E-4</v>
      </c>
      <c r="J52" s="46">
        <v>4.0000000000000002E-4</v>
      </c>
      <c r="K52" s="46">
        <v>4.0000000000000002E-4</v>
      </c>
      <c r="L52" s="46">
        <v>4.0000000000000002E-4</v>
      </c>
      <c r="M52" s="11">
        <f t="shared" si="17"/>
        <v>6.25E-2</v>
      </c>
      <c r="N52" s="11">
        <f t="shared" si="18"/>
        <v>6.25E-2</v>
      </c>
      <c r="O52" s="11">
        <f t="shared" si="19"/>
        <v>6.25E-2</v>
      </c>
      <c r="P52" s="87"/>
      <c r="Q52" s="87"/>
      <c r="R52" s="87"/>
      <c r="S52" s="87"/>
      <c r="T52" s="87"/>
      <c r="U52" s="87"/>
      <c r="V52" s="3"/>
      <c r="W52" s="7"/>
      <c r="X52" s="7"/>
      <c r="Y52" s="5"/>
      <c r="Z52" s="5"/>
    </row>
    <row r="53" spans="1:26">
      <c r="A53" s="90"/>
      <c r="B53" s="93"/>
      <c r="C53" s="93"/>
      <c r="D53" s="93"/>
      <c r="E53" s="14" t="s">
        <v>97</v>
      </c>
      <c r="F53" s="45">
        <v>417</v>
      </c>
      <c r="G53" s="46">
        <v>2.9999999999999997E-4</v>
      </c>
      <c r="H53" s="46">
        <v>2.9999999999999997E-4</v>
      </c>
      <c r="I53" s="46">
        <v>2.9999999999999997E-4</v>
      </c>
      <c r="J53" s="46">
        <v>2.9999999999999997E-4</v>
      </c>
      <c r="K53" s="46">
        <v>2.9999999999999997E-4</v>
      </c>
      <c r="L53" s="46">
        <v>2.9999999999999997E-4</v>
      </c>
      <c r="M53" s="11">
        <f t="shared" si="17"/>
        <v>0.12509999999999999</v>
      </c>
      <c r="N53" s="11">
        <f t="shared" si="18"/>
        <v>0.12509999999999999</v>
      </c>
      <c r="O53" s="11">
        <f t="shared" si="19"/>
        <v>0.12509999999999999</v>
      </c>
      <c r="P53" s="87"/>
      <c r="Q53" s="87"/>
      <c r="R53" s="87"/>
      <c r="S53" s="87"/>
      <c r="T53" s="87"/>
      <c r="U53" s="87"/>
      <c r="V53" s="3"/>
      <c r="W53" s="7"/>
      <c r="X53" s="7"/>
      <c r="Y53" s="5"/>
      <c r="Z53" s="5"/>
    </row>
    <row r="54" spans="1:26">
      <c r="A54" s="91"/>
      <c r="B54" s="94"/>
      <c r="C54" s="94"/>
      <c r="D54" s="94"/>
      <c r="E54" s="14" t="s">
        <v>17</v>
      </c>
      <c r="F54" s="11">
        <v>63</v>
      </c>
      <c r="G54" s="27">
        <v>1E-4</v>
      </c>
      <c r="H54" s="27">
        <v>1E-4</v>
      </c>
      <c r="I54" s="27">
        <v>1E-4</v>
      </c>
      <c r="J54" s="27">
        <v>1E-4</v>
      </c>
      <c r="K54" s="27">
        <v>1E-4</v>
      </c>
      <c r="L54" s="27">
        <v>1E-4</v>
      </c>
      <c r="M54" s="11">
        <f t="shared" si="17"/>
        <v>6.3E-3</v>
      </c>
      <c r="N54" s="11">
        <f t="shared" si="18"/>
        <v>6.3E-3</v>
      </c>
      <c r="O54" s="11">
        <f t="shared" si="19"/>
        <v>6.3E-3</v>
      </c>
      <c r="P54" s="88"/>
      <c r="Q54" s="88"/>
      <c r="R54" s="88"/>
      <c r="S54" s="88"/>
      <c r="T54" s="88"/>
      <c r="U54" s="88"/>
      <c r="V54" s="3"/>
      <c r="W54" s="7"/>
      <c r="X54" s="7"/>
      <c r="Y54" s="5"/>
      <c r="Z54" s="5"/>
    </row>
    <row r="55" spans="1:26">
      <c r="A55" s="74" t="s">
        <v>106</v>
      </c>
      <c r="B55" s="75" t="s">
        <v>53</v>
      </c>
      <c r="C55" s="75" t="s">
        <v>63</v>
      </c>
      <c r="D55" s="75" t="s">
        <v>54</v>
      </c>
      <c r="E55" s="36" t="s">
        <v>38</v>
      </c>
      <c r="F55" s="11">
        <v>439</v>
      </c>
      <c r="G55" s="24">
        <v>3.5000000000000003E-2</v>
      </c>
      <c r="H55" s="24">
        <v>5.2999999999999999E-2</v>
      </c>
      <c r="I55" s="24">
        <v>5.2999999999999999E-2</v>
      </c>
      <c r="J55" s="24">
        <v>3.5000000000000003E-2</v>
      </c>
      <c r="K55" s="24">
        <v>5.2999999999999999E-2</v>
      </c>
      <c r="L55" s="24">
        <v>5.2999999999999999E-2</v>
      </c>
      <c r="M55" s="11">
        <f t="shared" si="17"/>
        <v>15.365000000000002</v>
      </c>
      <c r="N55" s="11">
        <f t="shared" si="18"/>
        <v>23.266999999999999</v>
      </c>
      <c r="O55" s="11">
        <f t="shared" si="19"/>
        <v>23.266999999999999</v>
      </c>
      <c r="P55" s="76">
        <f>SUM(M55:M57)</f>
        <v>50.881300000000003</v>
      </c>
      <c r="Q55" s="76">
        <f>SUM(N55:N57)</f>
        <v>58.84</v>
      </c>
      <c r="R55" s="76">
        <f>SUM(O55:O57)</f>
        <v>58.84</v>
      </c>
      <c r="S55" s="76">
        <f>P55+P55*87%</f>
        <v>95.148031000000003</v>
      </c>
      <c r="T55" s="76">
        <f>Q55+Q55*65%</f>
        <v>97.086000000000013</v>
      </c>
      <c r="U55" s="73">
        <f>R55+R55*72%</f>
        <v>101.20480000000001</v>
      </c>
      <c r="V55" s="3"/>
      <c r="W55" s="7"/>
      <c r="X55" s="7"/>
      <c r="Y55" s="5"/>
      <c r="Z55" s="5"/>
    </row>
    <row r="56" spans="1:26">
      <c r="A56" s="74"/>
      <c r="B56" s="75"/>
      <c r="C56" s="75"/>
      <c r="D56" s="75"/>
      <c r="E56" s="14" t="s">
        <v>39</v>
      </c>
      <c r="F56" s="11">
        <v>3551</v>
      </c>
      <c r="G56" s="24">
        <v>0.01</v>
      </c>
      <c r="H56" s="24">
        <v>0.01</v>
      </c>
      <c r="I56" s="24">
        <v>0.01</v>
      </c>
      <c r="J56" s="24">
        <v>0.01</v>
      </c>
      <c r="K56" s="24">
        <v>0.01</v>
      </c>
      <c r="L56" s="24">
        <v>0.01</v>
      </c>
      <c r="M56" s="11">
        <f t="shared" si="17"/>
        <v>35.51</v>
      </c>
      <c r="N56" s="11">
        <f t="shared" si="18"/>
        <v>35.51</v>
      </c>
      <c r="O56" s="11">
        <f t="shared" si="19"/>
        <v>35.51</v>
      </c>
      <c r="P56" s="75"/>
      <c r="Q56" s="75"/>
      <c r="R56" s="75"/>
      <c r="S56" s="75"/>
      <c r="T56" s="75"/>
      <c r="U56" s="83"/>
      <c r="V56" s="3"/>
      <c r="W56" s="7"/>
      <c r="X56" s="7"/>
      <c r="Y56" s="5"/>
      <c r="Z56" s="5"/>
    </row>
    <row r="57" spans="1:26">
      <c r="A57" s="74"/>
      <c r="B57" s="75"/>
      <c r="C57" s="75"/>
      <c r="D57" s="75"/>
      <c r="E57" s="14" t="s">
        <v>17</v>
      </c>
      <c r="F57" s="11">
        <v>63</v>
      </c>
      <c r="G57" s="27">
        <v>1E-4</v>
      </c>
      <c r="H57" s="27">
        <v>1E-3</v>
      </c>
      <c r="I57" s="27">
        <v>1E-3</v>
      </c>
      <c r="J57" s="27">
        <v>1E-3</v>
      </c>
      <c r="K57" s="27">
        <v>1E-3</v>
      </c>
      <c r="L57" s="27">
        <v>1E-3</v>
      </c>
      <c r="M57" s="11">
        <f t="shared" si="17"/>
        <v>6.3E-3</v>
      </c>
      <c r="N57" s="11">
        <f t="shared" si="18"/>
        <v>6.3E-2</v>
      </c>
      <c r="O57" s="11">
        <f t="shared" si="19"/>
        <v>6.3E-2</v>
      </c>
      <c r="P57" s="75"/>
      <c r="Q57" s="75"/>
      <c r="R57" s="75"/>
      <c r="S57" s="75"/>
      <c r="T57" s="75"/>
      <c r="U57" s="83"/>
      <c r="V57" s="3"/>
      <c r="W57" s="7"/>
      <c r="X57" s="7"/>
      <c r="Y57" s="5"/>
      <c r="Z57" s="5"/>
    </row>
    <row r="58" spans="1:26" ht="15.75" customHeight="1">
      <c r="A58" s="74" t="s">
        <v>40</v>
      </c>
      <c r="B58" s="75">
        <v>200</v>
      </c>
      <c r="C58" s="75">
        <v>200</v>
      </c>
      <c r="D58" s="75">
        <v>200</v>
      </c>
      <c r="E58" s="14" t="s">
        <v>42</v>
      </c>
      <c r="F58" s="11">
        <v>2000</v>
      </c>
      <c r="G58" s="37">
        <v>0.02</v>
      </c>
      <c r="H58" s="37">
        <v>0.02</v>
      </c>
      <c r="I58" s="37">
        <v>0.02</v>
      </c>
      <c r="J58" s="37">
        <v>0.02</v>
      </c>
      <c r="K58" s="37">
        <v>0.02</v>
      </c>
      <c r="L58" s="37">
        <v>0.02</v>
      </c>
      <c r="M58" s="11">
        <f>G58*F58</f>
        <v>40</v>
      </c>
      <c r="N58" s="11">
        <f>H58*F58</f>
        <v>40</v>
      </c>
      <c r="O58" s="11">
        <f>I58*F58</f>
        <v>40</v>
      </c>
      <c r="P58" s="76">
        <f>SUM(M58:M60)</f>
        <v>45.218999999999994</v>
      </c>
      <c r="Q58" s="76">
        <f>SUM(N58:N60)</f>
        <v>45.218999999999994</v>
      </c>
      <c r="R58" s="76">
        <f>SUM(O58:O60)</f>
        <v>45.218999999999994</v>
      </c>
      <c r="S58" s="76">
        <f>P58+P58*87%</f>
        <v>84.559529999999995</v>
      </c>
      <c r="T58" s="76">
        <f>Q58+Q58*65%</f>
        <v>74.611349999999987</v>
      </c>
      <c r="U58" s="73">
        <f>R58+R58*72%</f>
        <v>77.776679999999999</v>
      </c>
      <c r="V58" s="3"/>
      <c r="W58" s="7"/>
      <c r="X58" s="7"/>
      <c r="Y58" s="5"/>
      <c r="Z58" s="5"/>
    </row>
    <row r="59" spans="1:26">
      <c r="A59" s="74"/>
      <c r="B59" s="75"/>
      <c r="C59" s="75"/>
      <c r="D59" s="75"/>
      <c r="E59" s="47" t="s">
        <v>21</v>
      </c>
      <c r="F59" s="11">
        <v>417</v>
      </c>
      <c r="G59" s="27">
        <v>7.0000000000000001E-3</v>
      </c>
      <c r="H59" s="24">
        <v>7.0000000000000001E-3</v>
      </c>
      <c r="I59" s="27">
        <v>7.0000000000000001E-3</v>
      </c>
      <c r="J59" s="27">
        <v>7.0000000000000001E-3</v>
      </c>
      <c r="K59" s="24">
        <v>7.0000000000000001E-3</v>
      </c>
      <c r="L59" s="27">
        <v>7.0000000000000001E-3</v>
      </c>
      <c r="M59" s="11">
        <f>G59*F59</f>
        <v>2.919</v>
      </c>
      <c r="N59" s="11">
        <f>H59*F59</f>
        <v>2.919</v>
      </c>
      <c r="O59" s="11">
        <f>I59*F59</f>
        <v>2.919</v>
      </c>
      <c r="P59" s="76"/>
      <c r="Q59" s="76"/>
      <c r="R59" s="76"/>
      <c r="S59" s="76"/>
      <c r="T59" s="76"/>
      <c r="U59" s="73"/>
      <c r="V59" s="3"/>
      <c r="W59" s="7"/>
      <c r="X59" s="7"/>
      <c r="Y59" s="5"/>
      <c r="Z59" s="5"/>
    </row>
    <row r="60" spans="1:26">
      <c r="A60" s="74"/>
      <c r="B60" s="75"/>
      <c r="C60" s="75"/>
      <c r="D60" s="75"/>
      <c r="E60" s="14" t="s">
        <v>29</v>
      </c>
      <c r="F60" s="11">
        <v>2300</v>
      </c>
      <c r="G60" s="27">
        <v>1E-3</v>
      </c>
      <c r="H60" s="27">
        <v>1E-3</v>
      </c>
      <c r="I60" s="27">
        <v>1E-3</v>
      </c>
      <c r="J60" s="27">
        <v>1E-3</v>
      </c>
      <c r="K60" s="27">
        <v>1E-3</v>
      </c>
      <c r="L60" s="27">
        <v>1E-3</v>
      </c>
      <c r="M60" s="11">
        <f>G60*F60</f>
        <v>2.3000000000000003</v>
      </c>
      <c r="N60" s="11">
        <f>H60*F60</f>
        <v>2.3000000000000003</v>
      </c>
      <c r="O60" s="11">
        <f>I60*F60</f>
        <v>2.3000000000000003</v>
      </c>
      <c r="P60" s="76"/>
      <c r="Q60" s="76"/>
      <c r="R60" s="76"/>
      <c r="S60" s="76"/>
      <c r="T60" s="76"/>
      <c r="U60" s="73"/>
      <c r="V60" s="3"/>
      <c r="W60" s="7"/>
      <c r="X60" s="7"/>
      <c r="Y60" s="5"/>
      <c r="Z60" s="5"/>
    </row>
    <row r="61" spans="1:26">
      <c r="A61" s="40" t="s">
        <v>24</v>
      </c>
      <c r="B61" s="27">
        <v>20</v>
      </c>
      <c r="C61" s="27">
        <v>35</v>
      </c>
      <c r="D61" s="27">
        <v>40</v>
      </c>
      <c r="E61" s="33" t="s">
        <v>23</v>
      </c>
      <c r="F61" s="11">
        <v>375</v>
      </c>
      <c r="G61" s="24">
        <v>0.02</v>
      </c>
      <c r="H61" s="27">
        <v>3.5000000000000003E-2</v>
      </c>
      <c r="I61" s="24">
        <v>0.04</v>
      </c>
      <c r="J61" s="24">
        <v>0.02</v>
      </c>
      <c r="K61" s="27">
        <v>3.5000000000000003E-2</v>
      </c>
      <c r="L61" s="24">
        <v>0.04</v>
      </c>
      <c r="M61" s="11">
        <f t="shared" si="17"/>
        <v>7.5</v>
      </c>
      <c r="N61" s="11">
        <f t="shared" si="18"/>
        <v>13.125000000000002</v>
      </c>
      <c r="O61" s="11">
        <f t="shared" si="19"/>
        <v>15</v>
      </c>
      <c r="P61" s="11">
        <f>SUM(M61)</f>
        <v>7.5</v>
      </c>
      <c r="Q61" s="11">
        <f>SUM(N61)</f>
        <v>13.125000000000002</v>
      </c>
      <c r="R61" s="11">
        <f>SUM(O61)</f>
        <v>15</v>
      </c>
      <c r="S61" s="11">
        <f>P61+P61*87%</f>
        <v>14.025</v>
      </c>
      <c r="T61" s="11">
        <f>Q61+Q61*65%</f>
        <v>21.656250000000004</v>
      </c>
      <c r="U61" s="48">
        <f>R61+R61*72%</f>
        <v>25.799999999999997</v>
      </c>
      <c r="V61" s="3"/>
      <c r="W61" s="7"/>
      <c r="X61" s="7"/>
      <c r="Y61" s="5"/>
      <c r="Z61" s="5"/>
    </row>
    <row r="62" spans="1:26">
      <c r="A62" s="40"/>
      <c r="B62" s="27"/>
      <c r="C62" s="27"/>
      <c r="D62" s="27"/>
      <c r="E62" s="29"/>
      <c r="F62" s="11"/>
      <c r="G62" s="24"/>
      <c r="H62" s="27"/>
      <c r="I62" s="24"/>
      <c r="J62" s="24"/>
      <c r="K62" s="24"/>
      <c r="L62" s="24"/>
      <c r="M62" s="11"/>
      <c r="N62" s="11"/>
      <c r="O62" s="11"/>
      <c r="P62" s="42">
        <f t="shared" ref="P62:U62" si="21">SUM(P42:P61)</f>
        <v>328.23970000000003</v>
      </c>
      <c r="Q62" s="42">
        <f t="shared" si="21"/>
        <v>395.49540000000007</v>
      </c>
      <c r="R62" s="42">
        <f t="shared" si="21"/>
        <v>397.37040000000007</v>
      </c>
      <c r="S62" s="42">
        <f t="shared" si="21"/>
        <v>613.80823900000007</v>
      </c>
      <c r="T62" s="42">
        <f t="shared" si="21"/>
        <v>652.56741</v>
      </c>
      <c r="U62" s="43">
        <f t="shared" si="21"/>
        <v>683.47708800000009</v>
      </c>
      <c r="V62" s="3"/>
      <c r="W62" s="7"/>
      <c r="X62" s="7"/>
      <c r="Y62" s="5"/>
      <c r="Z62" s="5"/>
    </row>
    <row r="63" spans="1:26">
      <c r="A63" s="99" t="s">
        <v>41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1"/>
      <c r="V63" s="3"/>
      <c r="W63" s="7"/>
      <c r="X63" s="7"/>
      <c r="Y63" s="5"/>
      <c r="Z63" s="5"/>
    </row>
    <row r="64" spans="1:26" ht="15.75" customHeight="1">
      <c r="A64" s="74" t="s">
        <v>59</v>
      </c>
      <c r="B64" s="75">
        <v>80</v>
      </c>
      <c r="C64" s="75">
        <v>100</v>
      </c>
      <c r="D64" s="75">
        <v>100</v>
      </c>
      <c r="E64" s="14" t="s">
        <v>58</v>
      </c>
      <c r="F64" s="11">
        <v>1800</v>
      </c>
      <c r="G64" s="24">
        <v>6.6000000000000003E-2</v>
      </c>
      <c r="H64" s="24">
        <v>8.8999999999999996E-2</v>
      </c>
      <c r="I64" s="24">
        <v>8.8999999999999996E-2</v>
      </c>
      <c r="J64" s="24">
        <v>4.8000000000000001E-2</v>
      </c>
      <c r="K64" s="24">
        <v>6.5000000000000002E-2</v>
      </c>
      <c r="L64" s="24">
        <v>6.5000000000000002E-2</v>
      </c>
      <c r="M64" s="11">
        <f t="shared" ref="M64:M75" si="22">G64*F64</f>
        <v>118.80000000000001</v>
      </c>
      <c r="N64" s="11">
        <f t="shared" ref="N64:N77" si="23">H64*F64</f>
        <v>160.19999999999999</v>
      </c>
      <c r="O64" s="11">
        <f t="shared" ref="O64:O77" si="24">I64*F64</f>
        <v>160.19999999999999</v>
      </c>
      <c r="P64" s="76">
        <f>SUM(M64:M68)</f>
        <v>146.40230000000003</v>
      </c>
      <c r="Q64" s="76">
        <f>SUM(N64:N68)</f>
        <v>198.31099999999998</v>
      </c>
      <c r="R64" s="76">
        <f>SUM(O64:O68)</f>
        <v>198.31099999999998</v>
      </c>
      <c r="S64" s="76">
        <f>P64+P64*87%</f>
        <v>273.77230100000003</v>
      </c>
      <c r="T64" s="76">
        <f>Q64+Q64*65%</f>
        <v>327.21314999999993</v>
      </c>
      <c r="U64" s="73">
        <f>R64+R64*72%</f>
        <v>341.09491999999995</v>
      </c>
      <c r="V64" s="3"/>
      <c r="W64" s="7"/>
      <c r="X64" s="7"/>
      <c r="Y64" s="5"/>
      <c r="Z64" s="5"/>
    </row>
    <row r="65" spans="1:26" ht="30">
      <c r="A65" s="74"/>
      <c r="B65" s="75"/>
      <c r="C65" s="75"/>
      <c r="D65" s="75"/>
      <c r="E65" s="36" t="s">
        <v>44</v>
      </c>
      <c r="F65" s="11">
        <v>186</v>
      </c>
      <c r="G65" s="24">
        <v>1.4E-2</v>
      </c>
      <c r="H65" s="24">
        <v>1.7999999999999999E-2</v>
      </c>
      <c r="I65" s="24">
        <v>1.7999999999999999E-2</v>
      </c>
      <c r="J65" s="24">
        <v>1.4E-2</v>
      </c>
      <c r="K65" s="24">
        <v>1.7999999999999999E-2</v>
      </c>
      <c r="L65" s="24">
        <v>1.7999999999999999E-2</v>
      </c>
      <c r="M65" s="11">
        <f t="shared" si="22"/>
        <v>2.6040000000000001</v>
      </c>
      <c r="N65" s="11">
        <f t="shared" si="23"/>
        <v>3.3479999999999999</v>
      </c>
      <c r="O65" s="11">
        <f t="shared" si="24"/>
        <v>3.3479999999999999</v>
      </c>
      <c r="P65" s="76"/>
      <c r="Q65" s="76"/>
      <c r="R65" s="76"/>
      <c r="S65" s="76"/>
      <c r="T65" s="76"/>
      <c r="U65" s="73"/>
      <c r="V65" s="3"/>
      <c r="W65" s="7"/>
      <c r="X65" s="7"/>
      <c r="Y65" s="5"/>
      <c r="Z65" s="5"/>
    </row>
    <row r="66" spans="1:26">
      <c r="A66" s="74"/>
      <c r="B66" s="75"/>
      <c r="C66" s="75"/>
      <c r="D66" s="75"/>
      <c r="E66" s="14" t="s">
        <v>22</v>
      </c>
      <c r="F66" s="11">
        <v>468</v>
      </c>
      <c r="G66" s="24">
        <v>1.9E-2</v>
      </c>
      <c r="H66" s="24">
        <v>2.5000000000000001E-2</v>
      </c>
      <c r="I66" s="24">
        <v>2.5000000000000001E-2</v>
      </c>
      <c r="J66" s="24">
        <v>1.9E-2</v>
      </c>
      <c r="K66" s="24">
        <v>2.5000000000000001E-2</v>
      </c>
      <c r="L66" s="24">
        <v>2.5000000000000001E-2</v>
      </c>
      <c r="M66" s="11">
        <f t="shared" si="22"/>
        <v>8.8919999999999995</v>
      </c>
      <c r="N66" s="11">
        <f t="shared" si="23"/>
        <v>11.700000000000001</v>
      </c>
      <c r="O66" s="11">
        <f t="shared" si="24"/>
        <v>11.700000000000001</v>
      </c>
      <c r="P66" s="76"/>
      <c r="Q66" s="76"/>
      <c r="R66" s="76"/>
      <c r="S66" s="76"/>
      <c r="T66" s="76"/>
      <c r="U66" s="73"/>
      <c r="V66" s="3"/>
      <c r="W66" s="7"/>
      <c r="X66" s="7"/>
      <c r="Y66" s="5"/>
      <c r="Z66" s="5"/>
    </row>
    <row r="67" spans="1:26">
      <c r="A67" s="74"/>
      <c r="B67" s="75"/>
      <c r="C67" s="75"/>
      <c r="D67" s="75"/>
      <c r="E67" s="14" t="s">
        <v>45</v>
      </c>
      <c r="F67" s="11">
        <v>2300</v>
      </c>
      <c r="G67" s="24">
        <v>7.0000000000000001E-3</v>
      </c>
      <c r="H67" s="24">
        <v>0.01</v>
      </c>
      <c r="I67" s="24">
        <v>0.01</v>
      </c>
      <c r="J67" s="24">
        <v>7.0000000000000001E-3</v>
      </c>
      <c r="K67" s="24">
        <v>0.01</v>
      </c>
      <c r="L67" s="24">
        <v>0.01</v>
      </c>
      <c r="M67" s="11">
        <f t="shared" si="22"/>
        <v>16.100000000000001</v>
      </c>
      <c r="N67" s="11">
        <f t="shared" si="23"/>
        <v>23</v>
      </c>
      <c r="O67" s="11">
        <f t="shared" si="24"/>
        <v>23</v>
      </c>
      <c r="P67" s="76"/>
      <c r="Q67" s="76"/>
      <c r="R67" s="76"/>
      <c r="S67" s="76"/>
      <c r="T67" s="76"/>
      <c r="U67" s="73"/>
      <c r="V67" s="3"/>
      <c r="W67" s="7"/>
      <c r="X67" s="7"/>
      <c r="Y67" s="5"/>
      <c r="Z67" s="5"/>
    </row>
    <row r="68" spans="1:26">
      <c r="A68" s="74"/>
      <c r="B68" s="75"/>
      <c r="C68" s="75"/>
      <c r="D68" s="75"/>
      <c r="E68" s="14" t="s">
        <v>17</v>
      </c>
      <c r="F68" s="11">
        <v>63</v>
      </c>
      <c r="G68" s="27">
        <v>1E-4</v>
      </c>
      <c r="H68" s="27">
        <v>1E-3</v>
      </c>
      <c r="I68" s="27">
        <v>1E-3</v>
      </c>
      <c r="J68" s="27">
        <v>1E-3</v>
      </c>
      <c r="K68" s="27">
        <v>1E-3</v>
      </c>
      <c r="L68" s="27">
        <v>1E-3</v>
      </c>
      <c r="M68" s="11">
        <f t="shared" si="22"/>
        <v>6.3E-3</v>
      </c>
      <c r="N68" s="11">
        <f t="shared" si="23"/>
        <v>6.3E-2</v>
      </c>
      <c r="O68" s="11">
        <f t="shared" si="24"/>
        <v>6.3E-2</v>
      </c>
      <c r="P68" s="76"/>
      <c r="Q68" s="76"/>
      <c r="R68" s="76"/>
      <c r="S68" s="76"/>
      <c r="T68" s="76"/>
      <c r="U68" s="73"/>
      <c r="V68" s="3"/>
      <c r="W68" s="7"/>
      <c r="X68" s="7"/>
      <c r="Y68" s="5"/>
      <c r="Z68" s="5"/>
    </row>
    <row r="69" spans="1:26">
      <c r="A69" s="89" t="s">
        <v>36</v>
      </c>
      <c r="B69" s="92">
        <v>20</v>
      </c>
      <c r="C69" s="92">
        <v>20</v>
      </c>
      <c r="D69" s="92">
        <v>20</v>
      </c>
      <c r="E69" s="14" t="s">
        <v>15</v>
      </c>
      <c r="F69" s="45">
        <v>653</v>
      </c>
      <c r="G69" s="46">
        <v>4.0000000000000002E-4</v>
      </c>
      <c r="H69" s="46">
        <v>4.0000000000000002E-4</v>
      </c>
      <c r="I69" s="46">
        <v>4.0000000000000002E-4</v>
      </c>
      <c r="J69" s="46">
        <v>4.0000000000000002E-4</v>
      </c>
      <c r="K69" s="46">
        <v>4.0000000000000002E-4</v>
      </c>
      <c r="L69" s="46">
        <v>4.0000000000000002E-4</v>
      </c>
      <c r="M69" s="11">
        <f t="shared" si="22"/>
        <v>0.26119999999999999</v>
      </c>
      <c r="N69" s="11">
        <f t="shared" si="23"/>
        <v>0.26119999999999999</v>
      </c>
      <c r="O69" s="11">
        <f t="shared" si="24"/>
        <v>0.26119999999999999</v>
      </c>
      <c r="P69" s="86">
        <f>SUM(M69:M75)</f>
        <v>5.8081000000000014</v>
      </c>
      <c r="Q69" s="86">
        <f t="shared" ref="Q69" si="25">SUM(N69:N75)</f>
        <v>5.8081000000000014</v>
      </c>
      <c r="R69" s="86">
        <f t="shared" ref="R69" si="26">SUM(O69:O75)</f>
        <v>5.8081000000000014</v>
      </c>
      <c r="S69" s="86">
        <f>P69+P69*87%</f>
        <v>10.861147000000003</v>
      </c>
      <c r="T69" s="86">
        <f>Q69+Q69*65%</f>
        <v>9.5833650000000024</v>
      </c>
      <c r="U69" s="86">
        <f>R69+R69*72%</f>
        <v>9.9899320000000031</v>
      </c>
      <c r="V69" s="3"/>
      <c r="W69" s="7"/>
      <c r="X69" s="7"/>
      <c r="Y69" s="5"/>
      <c r="Z69" s="5"/>
    </row>
    <row r="70" spans="1:26">
      <c r="A70" s="90"/>
      <c r="B70" s="93"/>
      <c r="C70" s="93"/>
      <c r="D70" s="93"/>
      <c r="E70" s="14" t="s">
        <v>16</v>
      </c>
      <c r="F70" s="45">
        <v>255</v>
      </c>
      <c r="G70" s="46">
        <v>1E-3</v>
      </c>
      <c r="H70" s="46">
        <v>1E-3</v>
      </c>
      <c r="I70" s="46">
        <v>1E-3</v>
      </c>
      <c r="J70" s="46">
        <v>1E-3</v>
      </c>
      <c r="K70" s="46">
        <v>1E-3</v>
      </c>
      <c r="L70" s="46">
        <v>1E-3</v>
      </c>
      <c r="M70" s="11">
        <f t="shared" si="22"/>
        <v>0.255</v>
      </c>
      <c r="N70" s="11">
        <f t="shared" si="23"/>
        <v>0.255</v>
      </c>
      <c r="O70" s="11">
        <f t="shared" si="24"/>
        <v>0.255</v>
      </c>
      <c r="P70" s="87"/>
      <c r="Q70" s="87"/>
      <c r="R70" s="87"/>
      <c r="S70" s="87"/>
      <c r="T70" s="87"/>
      <c r="U70" s="87"/>
      <c r="V70" s="3"/>
      <c r="W70" s="7"/>
      <c r="X70" s="7"/>
      <c r="Y70" s="5"/>
      <c r="Z70" s="5"/>
    </row>
    <row r="71" spans="1:26">
      <c r="A71" s="90"/>
      <c r="B71" s="93"/>
      <c r="C71" s="93"/>
      <c r="D71" s="93"/>
      <c r="E71" s="14" t="s">
        <v>74</v>
      </c>
      <c r="F71" s="45">
        <v>2300</v>
      </c>
      <c r="G71" s="46">
        <v>2E-3</v>
      </c>
      <c r="H71" s="46">
        <v>2E-3</v>
      </c>
      <c r="I71" s="46">
        <v>2E-3</v>
      </c>
      <c r="J71" s="46">
        <v>2E-3</v>
      </c>
      <c r="K71" s="46">
        <v>2E-3</v>
      </c>
      <c r="L71" s="46">
        <v>2E-3</v>
      </c>
      <c r="M71" s="11">
        <f t="shared" si="22"/>
        <v>4.6000000000000005</v>
      </c>
      <c r="N71" s="11">
        <f t="shared" si="23"/>
        <v>4.6000000000000005</v>
      </c>
      <c r="O71" s="11">
        <f t="shared" si="24"/>
        <v>4.6000000000000005</v>
      </c>
      <c r="P71" s="87"/>
      <c r="Q71" s="87"/>
      <c r="R71" s="87"/>
      <c r="S71" s="87"/>
      <c r="T71" s="87"/>
      <c r="U71" s="87"/>
      <c r="V71" s="3"/>
      <c r="W71" s="7"/>
      <c r="X71" s="7"/>
      <c r="Y71" s="5"/>
      <c r="Z71" s="5"/>
    </row>
    <row r="72" spans="1:26">
      <c r="A72" s="90"/>
      <c r="B72" s="93"/>
      <c r="C72" s="93"/>
      <c r="D72" s="93"/>
      <c r="E72" s="14" t="s">
        <v>13</v>
      </c>
      <c r="F72" s="45">
        <v>249</v>
      </c>
      <c r="G72" s="46">
        <v>2E-3</v>
      </c>
      <c r="H72" s="46">
        <v>2E-3</v>
      </c>
      <c r="I72" s="46">
        <v>2E-3</v>
      </c>
      <c r="J72" s="46">
        <v>1.6000000000000001E-3</v>
      </c>
      <c r="K72" s="46">
        <v>1.6000000000000001E-3</v>
      </c>
      <c r="L72" s="46">
        <v>1.6000000000000001E-3</v>
      </c>
      <c r="M72" s="11">
        <f t="shared" si="22"/>
        <v>0.498</v>
      </c>
      <c r="N72" s="11">
        <f t="shared" si="23"/>
        <v>0.498</v>
      </c>
      <c r="O72" s="11">
        <f t="shared" si="24"/>
        <v>0.498</v>
      </c>
      <c r="P72" s="87"/>
      <c r="Q72" s="87"/>
      <c r="R72" s="87"/>
      <c r="S72" s="87"/>
      <c r="T72" s="87"/>
      <c r="U72" s="87"/>
      <c r="V72" s="3"/>
      <c r="W72" s="7"/>
      <c r="X72" s="7"/>
      <c r="Y72" s="5"/>
      <c r="Z72" s="5"/>
    </row>
    <row r="73" spans="1:26">
      <c r="A73" s="90"/>
      <c r="B73" s="93"/>
      <c r="C73" s="93"/>
      <c r="D73" s="93"/>
      <c r="E73" s="14" t="s">
        <v>14</v>
      </c>
      <c r="F73" s="45">
        <v>125</v>
      </c>
      <c r="G73" s="46">
        <v>5.0000000000000001E-4</v>
      </c>
      <c r="H73" s="46">
        <v>5.0000000000000001E-4</v>
      </c>
      <c r="I73" s="46">
        <v>5.0000000000000001E-4</v>
      </c>
      <c r="J73" s="46">
        <v>4.0000000000000002E-4</v>
      </c>
      <c r="K73" s="46">
        <v>4.0000000000000002E-4</v>
      </c>
      <c r="L73" s="46">
        <v>4.0000000000000002E-4</v>
      </c>
      <c r="M73" s="11">
        <f t="shared" si="22"/>
        <v>6.25E-2</v>
      </c>
      <c r="N73" s="11">
        <f t="shared" si="23"/>
        <v>6.25E-2</v>
      </c>
      <c r="O73" s="11">
        <f t="shared" si="24"/>
        <v>6.25E-2</v>
      </c>
      <c r="P73" s="87"/>
      <c r="Q73" s="87"/>
      <c r="R73" s="87"/>
      <c r="S73" s="87"/>
      <c r="T73" s="87"/>
      <c r="U73" s="87"/>
      <c r="V73" s="3"/>
      <c r="W73" s="7"/>
      <c r="X73" s="7"/>
      <c r="Y73" s="5"/>
      <c r="Z73" s="5"/>
    </row>
    <row r="74" spans="1:26">
      <c r="A74" s="90"/>
      <c r="B74" s="93"/>
      <c r="C74" s="93"/>
      <c r="D74" s="93"/>
      <c r="E74" s="14" t="s">
        <v>97</v>
      </c>
      <c r="F74" s="45">
        <v>417</v>
      </c>
      <c r="G74" s="46">
        <v>2.9999999999999997E-4</v>
      </c>
      <c r="H74" s="46">
        <v>2.9999999999999997E-4</v>
      </c>
      <c r="I74" s="46">
        <v>2.9999999999999997E-4</v>
      </c>
      <c r="J74" s="46">
        <v>2.9999999999999997E-4</v>
      </c>
      <c r="K74" s="46">
        <v>2.9999999999999997E-4</v>
      </c>
      <c r="L74" s="46">
        <v>2.9999999999999997E-4</v>
      </c>
      <c r="M74" s="11">
        <f t="shared" si="22"/>
        <v>0.12509999999999999</v>
      </c>
      <c r="N74" s="11">
        <f t="shared" si="23"/>
        <v>0.12509999999999999</v>
      </c>
      <c r="O74" s="11">
        <f t="shared" si="24"/>
        <v>0.12509999999999999</v>
      </c>
      <c r="P74" s="87"/>
      <c r="Q74" s="87"/>
      <c r="R74" s="87"/>
      <c r="S74" s="87"/>
      <c r="T74" s="87"/>
      <c r="U74" s="87"/>
      <c r="V74" s="3"/>
      <c r="W74" s="7"/>
      <c r="X74" s="7"/>
      <c r="Y74" s="5"/>
      <c r="Z74" s="5"/>
    </row>
    <row r="75" spans="1:26">
      <c r="A75" s="91"/>
      <c r="B75" s="94"/>
      <c r="C75" s="94"/>
      <c r="D75" s="94"/>
      <c r="E75" s="14" t="s">
        <v>17</v>
      </c>
      <c r="F75" s="11">
        <v>63</v>
      </c>
      <c r="G75" s="27">
        <v>1E-4</v>
      </c>
      <c r="H75" s="27">
        <v>1E-4</v>
      </c>
      <c r="I75" s="27">
        <v>1E-4</v>
      </c>
      <c r="J75" s="27">
        <v>1E-4</v>
      </c>
      <c r="K75" s="27">
        <v>1E-4</v>
      </c>
      <c r="L75" s="27">
        <v>1E-4</v>
      </c>
      <c r="M75" s="11">
        <f t="shared" si="22"/>
        <v>6.3E-3</v>
      </c>
      <c r="N75" s="11">
        <f t="shared" si="23"/>
        <v>6.3E-3</v>
      </c>
      <c r="O75" s="11">
        <f t="shared" si="24"/>
        <v>6.3E-3</v>
      </c>
      <c r="P75" s="88"/>
      <c r="Q75" s="88"/>
      <c r="R75" s="88"/>
      <c r="S75" s="88"/>
      <c r="T75" s="88"/>
      <c r="U75" s="88"/>
      <c r="V75" s="3"/>
      <c r="W75" s="7"/>
      <c r="X75" s="7"/>
      <c r="Y75" s="5"/>
      <c r="Z75" s="5"/>
    </row>
    <row r="76" spans="1:26" ht="15.75" customHeight="1">
      <c r="A76" s="74" t="s">
        <v>46</v>
      </c>
      <c r="B76" s="75">
        <v>100</v>
      </c>
      <c r="C76" s="75">
        <v>150</v>
      </c>
      <c r="D76" s="75">
        <v>150</v>
      </c>
      <c r="E76" s="14" t="s">
        <v>28</v>
      </c>
      <c r="F76" s="11">
        <v>180</v>
      </c>
      <c r="G76" s="24">
        <v>0.11700000000000001</v>
      </c>
      <c r="H76" s="24">
        <v>0.18</v>
      </c>
      <c r="I76" s="24">
        <v>0.18</v>
      </c>
      <c r="J76" s="27">
        <v>8.7999999999999995E-2</v>
      </c>
      <c r="K76" s="27">
        <v>0.13500000000000001</v>
      </c>
      <c r="L76" s="27">
        <v>0.13500000000000001</v>
      </c>
      <c r="M76" s="11">
        <f>G76*F76</f>
        <v>21.060000000000002</v>
      </c>
      <c r="N76" s="11">
        <f t="shared" si="23"/>
        <v>32.4</v>
      </c>
      <c r="O76" s="11">
        <f t="shared" si="24"/>
        <v>32.4</v>
      </c>
      <c r="P76" s="76">
        <f>SUM(M76:M79)</f>
        <v>64.064300000000003</v>
      </c>
      <c r="Q76" s="76">
        <f>SUM(N76:N79)</f>
        <v>79.204999999999998</v>
      </c>
      <c r="R76" s="76">
        <f>SUM(O76:O79)</f>
        <v>79.204999999999998</v>
      </c>
      <c r="S76" s="76">
        <f>P76+P76*87%</f>
        <v>119.800241</v>
      </c>
      <c r="T76" s="76">
        <f>Q76+Q76*65%</f>
        <v>130.68824999999998</v>
      </c>
      <c r="U76" s="73">
        <f>R76+R76*72%</f>
        <v>136.23259999999999</v>
      </c>
      <c r="V76" s="3"/>
      <c r="W76" s="7"/>
      <c r="X76" s="7"/>
      <c r="Y76" s="5"/>
      <c r="Z76" s="5"/>
    </row>
    <row r="77" spans="1:26">
      <c r="A77" s="74"/>
      <c r="B77" s="75"/>
      <c r="C77" s="75"/>
      <c r="D77" s="75"/>
      <c r="E77" s="14" t="s">
        <v>22</v>
      </c>
      <c r="F77" s="11">
        <v>468</v>
      </c>
      <c r="G77" s="24">
        <v>1.6E-2</v>
      </c>
      <c r="H77" s="24">
        <v>2.4E-2</v>
      </c>
      <c r="I77" s="24">
        <v>2.4E-2</v>
      </c>
      <c r="J77" s="27">
        <v>1.4999999999999999E-2</v>
      </c>
      <c r="K77" s="27">
        <v>2.3E-2</v>
      </c>
      <c r="L77" s="27">
        <v>2.3E-2</v>
      </c>
      <c r="M77" s="11">
        <f>G77*F77</f>
        <v>7.4880000000000004</v>
      </c>
      <c r="N77" s="11">
        <f t="shared" si="23"/>
        <v>11.232000000000001</v>
      </c>
      <c r="O77" s="11">
        <f t="shared" si="24"/>
        <v>11.232000000000001</v>
      </c>
      <c r="P77" s="76"/>
      <c r="Q77" s="76"/>
      <c r="R77" s="76"/>
      <c r="S77" s="76"/>
      <c r="T77" s="76"/>
      <c r="U77" s="73"/>
      <c r="V77" s="3"/>
      <c r="W77" s="7"/>
      <c r="X77" s="7"/>
      <c r="Y77" s="5"/>
      <c r="Z77" s="5"/>
    </row>
    <row r="78" spans="1:26">
      <c r="A78" s="74"/>
      <c r="B78" s="75"/>
      <c r="C78" s="75"/>
      <c r="D78" s="75"/>
      <c r="E78" s="14" t="s">
        <v>17</v>
      </c>
      <c r="F78" s="11">
        <v>63</v>
      </c>
      <c r="G78" s="27">
        <v>1E-4</v>
      </c>
      <c r="H78" s="27">
        <v>1E-3</v>
      </c>
      <c r="I78" s="27">
        <v>1E-3</v>
      </c>
      <c r="J78" s="27">
        <v>1E-3</v>
      </c>
      <c r="K78" s="27">
        <v>1E-3</v>
      </c>
      <c r="L78" s="27">
        <v>1E-3</v>
      </c>
      <c r="M78" s="11">
        <f>G78*F78</f>
        <v>6.3E-3</v>
      </c>
      <c r="N78" s="11">
        <f>H78*F78</f>
        <v>6.3E-2</v>
      </c>
      <c r="O78" s="11">
        <f>I78*F78</f>
        <v>6.3E-2</v>
      </c>
      <c r="P78" s="76"/>
      <c r="Q78" s="76"/>
      <c r="R78" s="76"/>
      <c r="S78" s="76"/>
      <c r="T78" s="76"/>
      <c r="U78" s="73"/>
      <c r="V78" s="3"/>
      <c r="W78" s="7"/>
      <c r="X78" s="7"/>
      <c r="Y78" s="5"/>
      <c r="Z78" s="5"/>
    </row>
    <row r="79" spans="1:26" ht="15.75" customHeight="1">
      <c r="A79" s="74"/>
      <c r="B79" s="75"/>
      <c r="C79" s="75"/>
      <c r="D79" s="75"/>
      <c r="E79" s="14" t="s">
        <v>39</v>
      </c>
      <c r="F79" s="11">
        <v>3551</v>
      </c>
      <c r="G79" s="24">
        <v>0.01</v>
      </c>
      <c r="H79" s="24">
        <v>0.01</v>
      </c>
      <c r="I79" s="24">
        <v>0.01</v>
      </c>
      <c r="J79" s="24">
        <v>0.01</v>
      </c>
      <c r="K79" s="24">
        <v>0.01</v>
      </c>
      <c r="L79" s="24">
        <v>0.01</v>
      </c>
      <c r="M79" s="11">
        <f>G79*F79</f>
        <v>35.51</v>
      </c>
      <c r="N79" s="11">
        <f>H79*F79</f>
        <v>35.51</v>
      </c>
      <c r="O79" s="11">
        <f>I79*F79</f>
        <v>35.51</v>
      </c>
      <c r="P79" s="76"/>
      <c r="Q79" s="76"/>
      <c r="R79" s="76"/>
      <c r="S79" s="76"/>
      <c r="T79" s="76"/>
      <c r="U79" s="73"/>
      <c r="V79" s="3"/>
      <c r="W79" s="7"/>
      <c r="X79" s="7"/>
      <c r="Y79" s="5"/>
      <c r="Z79" s="5"/>
    </row>
    <row r="80" spans="1:26">
      <c r="A80" s="26" t="s">
        <v>32</v>
      </c>
      <c r="B80" s="27">
        <v>120</v>
      </c>
      <c r="C80" s="27">
        <v>120</v>
      </c>
      <c r="D80" s="27">
        <v>120</v>
      </c>
      <c r="E80" s="29" t="s">
        <v>33</v>
      </c>
      <c r="F80" s="11">
        <v>645</v>
      </c>
      <c r="G80" s="24">
        <v>0.12</v>
      </c>
      <c r="H80" s="24">
        <v>0.12</v>
      </c>
      <c r="I80" s="24">
        <v>0.12</v>
      </c>
      <c r="J80" s="24">
        <v>0.12</v>
      </c>
      <c r="K80" s="24">
        <v>0.12</v>
      </c>
      <c r="L80" s="24">
        <v>0.12</v>
      </c>
      <c r="M80" s="11">
        <f>G80*F80</f>
        <v>77.399999999999991</v>
      </c>
      <c r="N80" s="11">
        <f>H80*F80</f>
        <v>77.399999999999991</v>
      </c>
      <c r="O80" s="11">
        <f>I80*F80</f>
        <v>77.399999999999991</v>
      </c>
      <c r="P80" s="11">
        <f t="shared" ref="P80:R80" si="27">SUM(M80)</f>
        <v>77.399999999999991</v>
      </c>
      <c r="Q80" s="11">
        <f t="shared" si="27"/>
        <v>77.399999999999991</v>
      </c>
      <c r="R80" s="30">
        <f t="shared" si="27"/>
        <v>77.399999999999991</v>
      </c>
      <c r="S80" s="31">
        <f>P80+P80*87%</f>
        <v>144.738</v>
      </c>
      <c r="T80" s="31">
        <f>Q80+Q80*65%</f>
        <v>127.70999999999998</v>
      </c>
      <c r="U80" s="32">
        <f>R80+R80*72%</f>
        <v>133.12799999999999</v>
      </c>
      <c r="V80" s="3"/>
      <c r="W80" s="7"/>
      <c r="X80" s="7"/>
      <c r="Y80" s="5"/>
      <c r="Z80" s="5"/>
    </row>
    <row r="81" spans="1:26">
      <c r="A81" s="74" t="s">
        <v>60</v>
      </c>
      <c r="B81" s="75" t="s">
        <v>57</v>
      </c>
      <c r="C81" s="75" t="s">
        <v>57</v>
      </c>
      <c r="D81" s="75" t="s">
        <v>57</v>
      </c>
      <c r="E81" s="33" t="s">
        <v>20</v>
      </c>
      <c r="F81" s="11">
        <v>5103</v>
      </c>
      <c r="G81" s="27">
        <v>1E-3</v>
      </c>
      <c r="H81" s="27">
        <v>1E-3</v>
      </c>
      <c r="I81" s="27">
        <v>1E-3</v>
      </c>
      <c r="J81" s="27">
        <v>1E-3</v>
      </c>
      <c r="K81" s="27">
        <v>1E-3</v>
      </c>
      <c r="L81" s="27">
        <v>1E-3</v>
      </c>
      <c r="M81" s="11">
        <f t="shared" ref="M81:M82" si="28">G81*F81</f>
        <v>5.1029999999999998</v>
      </c>
      <c r="N81" s="11">
        <f t="shared" ref="N81:N82" si="29">H81*F81</f>
        <v>5.1029999999999998</v>
      </c>
      <c r="O81" s="11">
        <f t="shared" ref="O81:O82" si="30">I81*F81</f>
        <v>5.1029999999999998</v>
      </c>
      <c r="P81" s="76">
        <f>SUM(M81:M82)</f>
        <v>7.1879999999999997</v>
      </c>
      <c r="Q81" s="76">
        <f>SUM(N81:N82)</f>
        <v>7.1879999999999997</v>
      </c>
      <c r="R81" s="76">
        <f>SUM(O81:O82)</f>
        <v>7.1879999999999997</v>
      </c>
      <c r="S81" s="76">
        <f>P81+P81*87%</f>
        <v>13.441559999999999</v>
      </c>
      <c r="T81" s="76">
        <f>Q81+Q81*65%</f>
        <v>11.860199999999999</v>
      </c>
      <c r="U81" s="73">
        <f>R81+R81*72%</f>
        <v>12.36336</v>
      </c>
      <c r="V81" s="3"/>
      <c r="W81" s="7"/>
      <c r="X81" s="7"/>
      <c r="Y81" s="5"/>
      <c r="Z81" s="5"/>
    </row>
    <row r="82" spans="1:26">
      <c r="A82" s="74"/>
      <c r="B82" s="75"/>
      <c r="C82" s="75"/>
      <c r="D82" s="75"/>
      <c r="E82" s="14" t="s">
        <v>21</v>
      </c>
      <c r="F82" s="11">
        <v>417</v>
      </c>
      <c r="G82" s="24">
        <v>5.0000000000000001E-3</v>
      </c>
      <c r="H82" s="24">
        <v>5.0000000000000001E-3</v>
      </c>
      <c r="I82" s="24">
        <v>5.0000000000000001E-3</v>
      </c>
      <c r="J82" s="24">
        <v>5.0000000000000001E-3</v>
      </c>
      <c r="K82" s="24">
        <v>5.0000000000000001E-3</v>
      </c>
      <c r="L82" s="24">
        <v>5.0000000000000001E-3</v>
      </c>
      <c r="M82" s="11">
        <f t="shared" si="28"/>
        <v>2.085</v>
      </c>
      <c r="N82" s="11">
        <f t="shared" si="29"/>
        <v>2.085</v>
      </c>
      <c r="O82" s="11">
        <f t="shared" si="30"/>
        <v>2.085</v>
      </c>
      <c r="P82" s="76"/>
      <c r="Q82" s="76"/>
      <c r="R82" s="76"/>
      <c r="S82" s="76"/>
      <c r="T82" s="76"/>
      <c r="U82" s="73"/>
      <c r="V82" s="3"/>
      <c r="W82" s="7"/>
      <c r="X82" s="7"/>
      <c r="Y82" s="5"/>
      <c r="Z82" s="5"/>
    </row>
    <row r="83" spans="1:26">
      <c r="A83" s="40" t="s">
        <v>24</v>
      </c>
      <c r="B83" s="27">
        <v>20</v>
      </c>
      <c r="C83" s="27">
        <v>35</v>
      </c>
      <c r="D83" s="27">
        <v>40</v>
      </c>
      <c r="E83" s="29" t="s">
        <v>23</v>
      </c>
      <c r="F83" s="11">
        <v>186</v>
      </c>
      <c r="G83" s="24">
        <v>0.02</v>
      </c>
      <c r="H83" s="27">
        <v>3.5000000000000003E-2</v>
      </c>
      <c r="I83" s="24">
        <v>0.04</v>
      </c>
      <c r="J83" s="24">
        <v>0.02</v>
      </c>
      <c r="K83" s="27">
        <v>3.5000000000000003E-2</v>
      </c>
      <c r="L83" s="24">
        <v>0.04</v>
      </c>
      <c r="M83" s="11">
        <f>G83*F83</f>
        <v>3.72</v>
      </c>
      <c r="N83" s="11">
        <f>H83*F83</f>
        <v>6.5100000000000007</v>
      </c>
      <c r="O83" s="11">
        <f>I83*F83</f>
        <v>7.44</v>
      </c>
      <c r="P83" s="11">
        <f>SUM(M83)</f>
        <v>3.72</v>
      </c>
      <c r="Q83" s="11">
        <f>SUM(N83)</f>
        <v>6.5100000000000007</v>
      </c>
      <c r="R83" s="11">
        <f>SUM(O83)</f>
        <v>7.44</v>
      </c>
      <c r="S83" s="11">
        <f>P83+P83*87%</f>
        <v>6.9564000000000004</v>
      </c>
      <c r="T83" s="11">
        <f>Q83+Q83*65%</f>
        <v>10.741500000000002</v>
      </c>
      <c r="U83" s="48">
        <f>R83+R83*72%</f>
        <v>12.796800000000001</v>
      </c>
      <c r="V83" s="3"/>
      <c r="W83" s="7"/>
      <c r="X83" s="7"/>
      <c r="Y83" s="5"/>
      <c r="Z83" s="5"/>
    </row>
    <row r="84" spans="1:26">
      <c r="A84" s="26"/>
      <c r="B84" s="14"/>
      <c r="C84" s="14"/>
      <c r="D84" s="14"/>
      <c r="E84" s="14"/>
      <c r="F84" s="11"/>
      <c r="G84" s="14"/>
      <c r="H84" s="14"/>
      <c r="I84" s="14"/>
      <c r="J84" s="14"/>
      <c r="K84" s="14"/>
      <c r="L84" s="14"/>
      <c r="M84" s="11"/>
      <c r="N84" s="11"/>
      <c r="O84" s="11"/>
      <c r="P84" s="42">
        <f t="shared" ref="P84:U84" si="31">SUM(P64:P83)</f>
        <v>304.58270000000005</v>
      </c>
      <c r="Q84" s="42">
        <f t="shared" si="31"/>
        <v>374.42209999999994</v>
      </c>
      <c r="R84" s="42">
        <f t="shared" si="31"/>
        <v>375.35209999999995</v>
      </c>
      <c r="S84" s="42">
        <f t="shared" si="31"/>
        <v>569.56964900000003</v>
      </c>
      <c r="T84" s="42">
        <f t="shared" si="31"/>
        <v>617.7964649999999</v>
      </c>
      <c r="U84" s="43">
        <f t="shared" si="31"/>
        <v>645.60561199999995</v>
      </c>
      <c r="V84" s="3"/>
      <c r="W84" s="7"/>
      <c r="X84" s="7"/>
      <c r="Y84" s="5"/>
      <c r="Z84" s="5"/>
    </row>
    <row r="85" spans="1:26">
      <c r="A85" s="77" t="s">
        <v>43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9"/>
      <c r="V85" s="3"/>
      <c r="W85" s="7"/>
      <c r="X85" s="7"/>
      <c r="Y85" s="5"/>
      <c r="Z85" s="5"/>
    </row>
    <row r="86" spans="1:26" ht="15.75" customHeight="1">
      <c r="A86" s="89" t="s">
        <v>104</v>
      </c>
      <c r="B86" s="113">
        <v>200</v>
      </c>
      <c r="C86" s="113">
        <v>250</v>
      </c>
      <c r="D86" s="113">
        <v>250</v>
      </c>
      <c r="E86" s="49" t="s">
        <v>71</v>
      </c>
      <c r="F86" s="45">
        <v>150</v>
      </c>
      <c r="G86" s="24">
        <v>0.04</v>
      </c>
      <c r="H86" s="24">
        <v>0.05</v>
      </c>
      <c r="I86" s="24">
        <v>0.05</v>
      </c>
      <c r="J86" s="24">
        <v>3.2000000000000001E-2</v>
      </c>
      <c r="K86" s="24">
        <v>0.04</v>
      </c>
      <c r="L86" s="24">
        <v>0.04</v>
      </c>
      <c r="M86" s="11">
        <f>G86*F86</f>
        <v>6</v>
      </c>
      <c r="N86" s="11">
        <f>H86*F86</f>
        <v>7.5</v>
      </c>
      <c r="O86" s="11">
        <f>I86*F86</f>
        <v>7.5</v>
      </c>
      <c r="P86" s="76">
        <f>SUM(M86:M96)</f>
        <v>177.99430000000001</v>
      </c>
      <c r="Q86" s="76">
        <f>SUM(N86:N96)</f>
        <v>186.3663</v>
      </c>
      <c r="R86" s="76">
        <f>SUM(O86:O96)</f>
        <v>186.3663</v>
      </c>
      <c r="S86" s="76">
        <f>P86+P86*87%</f>
        <v>332.84934099999998</v>
      </c>
      <c r="T86" s="76">
        <f>Q86+Q86*65%</f>
        <v>307.50439499999999</v>
      </c>
      <c r="U86" s="73">
        <f>R86+R86*72%</f>
        <v>320.55003599999998</v>
      </c>
      <c r="V86" s="3"/>
      <c r="W86" s="7"/>
      <c r="X86" s="7"/>
      <c r="Y86" s="5"/>
      <c r="Z86" s="5"/>
    </row>
    <row r="87" spans="1:26">
      <c r="A87" s="90"/>
      <c r="B87" s="114"/>
      <c r="C87" s="114"/>
      <c r="D87" s="114"/>
      <c r="E87" s="49" t="s">
        <v>72</v>
      </c>
      <c r="F87" s="45">
        <v>135</v>
      </c>
      <c r="G87" s="24">
        <v>0.02</v>
      </c>
      <c r="H87" s="24">
        <v>2.5000000000000001E-2</v>
      </c>
      <c r="I87" s="24">
        <v>2.5000000000000001E-2</v>
      </c>
      <c r="J87" s="24">
        <v>1.6E-2</v>
      </c>
      <c r="K87" s="24">
        <v>0.02</v>
      </c>
      <c r="L87" s="24">
        <v>0.02</v>
      </c>
      <c r="M87" s="11">
        <f t="shared" ref="M87:M97" si="32">G87*F87</f>
        <v>2.7</v>
      </c>
      <c r="N87" s="11">
        <f t="shared" ref="N87:N96" si="33">H87*F87</f>
        <v>3.375</v>
      </c>
      <c r="O87" s="11">
        <f t="shared" ref="O87:O96" si="34">I87*F87</f>
        <v>3.375</v>
      </c>
      <c r="P87" s="76"/>
      <c r="Q87" s="76"/>
      <c r="R87" s="76"/>
      <c r="S87" s="76"/>
      <c r="T87" s="76"/>
      <c r="U87" s="73"/>
      <c r="V87" s="3"/>
      <c r="W87" s="7"/>
      <c r="X87" s="7"/>
      <c r="Y87" s="5"/>
      <c r="Z87" s="5"/>
    </row>
    <row r="88" spans="1:26">
      <c r="A88" s="90"/>
      <c r="B88" s="114"/>
      <c r="C88" s="114"/>
      <c r="D88" s="114"/>
      <c r="E88" s="49" t="s">
        <v>28</v>
      </c>
      <c r="F88" s="45">
        <v>180</v>
      </c>
      <c r="G88" s="24">
        <v>2.1399999999999999E-2</v>
      </c>
      <c r="H88" s="24">
        <v>2.6749999999999999E-2</v>
      </c>
      <c r="I88" s="24">
        <v>2.6749999999999999E-2</v>
      </c>
      <c r="J88" s="24">
        <v>1.6E-2</v>
      </c>
      <c r="K88" s="24">
        <v>0.02</v>
      </c>
      <c r="L88" s="24">
        <v>0.02</v>
      </c>
      <c r="M88" s="11">
        <f t="shared" si="32"/>
        <v>3.8519999999999999</v>
      </c>
      <c r="N88" s="11">
        <f t="shared" si="33"/>
        <v>4.8149999999999995</v>
      </c>
      <c r="O88" s="11">
        <f t="shared" si="34"/>
        <v>4.8149999999999995</v>
      </c>
      <c r="P88" s="76"/>
      <c r="Q88" s="76"/>
      <c r="R88" s="76"/>
      <c r="S88" s="76"/>
      <c r="T88" s="76"/>
      <c r="U88" s="73"/>
      <c r="V88" s="3"/>
      <c r="W88" s="7"/>
      <c r="X88" s="7"/>
      <c r="Y88" s="5"/>
      <c r="Z88" s="5"/>
    </row>
    <row r="89" spans="1:26">
      <c r="A89" s="90"/>
      <c r="B89" s="114"/>
      <c r="C89" s="114"/>
      <c r="D89" s="114"/>
      <c r="E89" s="49" t="s">
        <v>73</v>
      </c>
      <c r="F89" s="45">
        <v>249</v>
      </c>
      <c r="G89" s="24">
        <v>0.01</v>
      </c>
      <c r="H89" s="24">
        <v>1.2500000000000001E-2</v>
      </c>
      <c r="I89" s="24">
        <v>1.2500000000000001E-2</v>
      </c>
      <c r="J89" s="24">
        <v>8.0000000000000002E-3</v>
      </c>
      <c r="K89" s="24">
        <v>0.01</v>
      </c>
      <c r="L89" s="24">
        <v>0.01</v>
      </c>
      <c r="M89" s="11">
        <f t="shared" si="32"/>
        <v>2.4900000000000002</v>
      </c>
      <c r="N89" s="11">
        <f t="shared" si="33"/>
        <v>3.1125000000000003</v>
      </c>
      <c r="O89" s="11">
        <f t="shared" si="34"/>
        <v>3.1125000000000003</v>
      </c>
      <c r="P89" s="76"/>
      <c r="Q89" s="76"/>
      <c r="R89" s="76"/>
      <c r="S89" s="76"/>
      <c r="T89" s="76"/>
      <c r="U89" s="73"/>
      <c r="V89" s="3"/>
      <c r="W89" s="7"/>
      <c r="X89" s="7"/>
      <c r="Y89" s="5"/>
      <c r="Z89" s="5"/>
    </row>
    <row r="90" spans="1:26">
      <c r="A90" s="90"/>
      <c r="B90" s="114"/>
      <c r="C90" s="114"/>
      <c r="D90" s="114"/>
      <c r="E90" s="49" t="s">
        <v>14</v>
      </c>
      <c r="F90" s="45">
        <v>125</v>
      </c>
      <c r="G90" s="24">
        <v>9.5999999999999992E-3</v>
      </c>
      <c r="H90" s="24">
        <v>1.2E-2</v>
      </c>
      <c r="I90" s="24">
        <v>1.2E-2</v>
      </c>
      <c r="J90" s="24">
        <v>8.0000000000000002E-3</v>
      </c>
      <c r="K90" s="24">
        <v>0.01</v>
      </c>
      <c r="L90" s="24">
        <v>0.01</v>
      </c>
      <c r="M90" s="11">
        <f t="shared" si="32"/>
        <v>1.2</v>
      </c>
      <c r="N90" s="11">
        <f t="shared" si="33"/>
        <v>1.5</v>
      </c>
      <c r="O90" s="11">
        <f t="shared" si="34"/>
        <v>1.5</v>
      </c>
      <c r="P90" s="76"/>
      <c r="Q90" s="76"/>
      <c r="R90" s="76"/>
      <c r="S90" s="76"/>
      <c r="T90" s="76"/>
      <c r="U90" s="73"/>
      <c r="V90" s="3"/>
      <c r="W90" s="7"/>
      <c r="X90" s="7"/>
      <c r="Y90" s="5"/>
      <c r="Z90" s="5"/>
    </row>
    <row r="91" spans="1:26">
      <c r="A91" s="90"/>
      <c r="B91" s="114"/>
      <c r="C91" s="114"/>
      <c r="D91" s="114"/>
      <c r="E91" s="49" t="s">
        <v>74</v>
      </c>
      <c r="F91" s="45">
        <v>2300</v>
      </c>
      <c r="G91" s="24">
        <v>6.0000000000000001E-3</v>
      </c>
      <c r="H91" s="24">
        <v>7.4999999999999997E-3</v>
      </c>
      <c r="I91" s="24">
        <v>7.4999999999999997E-3</v>
      </c>
      <c r="J91" s="24">
        <v>6.0000000000000001E-3</v>
      </c>
      <c r="K91" s="24">
        <v>7.4999999999999997E-3</v>
      </c>
      <c r="L91" s="24">
        <v>7.4999999999999997E-3</v>
      </c>
      <c r="M91" s="11">
        <f t="shared" si="32"/>
        <v>13.8</v>
      </c>
      <c r="N91" s="11">
        <f t="shared" si="33"/>
        <v>17.25</v>
      </c>
      <c r="O91" s="11">
        <f t="shared" si="34"/>
        <v>17.25</v>
      </c>
      <c r="P91" s="76"/>
      <c r="Q91" s="76"/>
      <c r="R91" s="76"/>
      <c r="S91" s="76"/>
      <c r="T91" s="76"/>
      <c r="U91" s="73"/>
      <c r="V91" s="3"/>
      <c r="W91" s="7"/>
      <c r="X91" s="7"/>
      <c r="Y91" s="5"/>
      <c r="Z91" s="5"/>
    </row>
    <row r="92" spans="1:26">
      <c r="A92" s="90"/>
      <c r="B92" s="114"/>
      <c r="C92" s="114"/>
      <c r="D92" s="114"/>
      <c r="E92" s="33" t="s">
        <v>15</v>
      </c>
      <c r="F92" s="45">
        <v>653</v>
      </c>
      <c r="G92" s="24">
        <v>4.0000000000000001E-3</v>
      </c>
      <c r="H92" s="24">
        <v>5.0000000000000001E-3</v>
      </c>
      <c r="I92" s="24">
        <v>5.0000000000000001E-3</v>
      </c>
      <c r="J92" s="24">
        <v>4.0000000000000001E-3</v>
      </c>
      <c r="K92" s="24">
        <v>5.0000000000000001E-3</v>
      </c>
      <c r="L92" s="24">
        <v>5.0000000000000001E-3</v>
      </c>
      <c r="M92" s="11">
        <f t="shared" si="32"/>
        <v>2.6120000000000001</v>
      </c>
      <c r="N92" s="11">
        <f t="shared" si="33"/>
        <v>3.2650000000000001</v>
      </c>
      <c r="O92" s="11">
        <f t="shared" si="34"/>
        <v>3.2650000000000001</v>
      </c>
      <c r="P92" s="76"/>
      <c r="Q92" s="76"/>
      <c r="R92" s="76"/>
      <c r="S92" s="76"/>
      <c r="T92" s="76"/>
      <c r="U92" s="73"/>
      <c r="V92" s="3"/>
      <c r="W92" s="7"/>
      <c r="X92" s="7"/>
      <c r="Y92" s="5"/>
      <c r="Z92" s="5"/>
    </row>
    <row r="93" spans="1:26" ht="15.75" customHeight="1">
      <c r="A93" s="90"/>
      <c r="B93" s="114"/>
      <c r="C93" s="114"/>
      <c r="D93" s="114"/>
      <c r="E93" s="33" t="s">
        <v>21</v>
      </c>
      <c r="F93" s="45">
        <v>417</v>
      </c>
      <c r="G93" s="24">
        <v>2E-3</v>
      </c>
      <c r="H93" s="24">
        <v>2.5000000000000001E-3</v>
      </c>
      <c r="I93" s="24">
        <v>2.5000000000000001E-3</v>
      </c>
      <c r="J93" s="24">
        <v>2E-3</v>
      </c>
      <c r="K93" s="24">
        <v>2.5000000000000001E-3</v>
      </c>
      <c r="L93" s="24">
        <v>2.5000000000000001E-3</v>
      </c>
      <c r="M93" s="11">
        <f t="shared" si="32"/>
        <v>0.83399999999999996</v>
      </c>
      <c r="N93" s="11">
        <f t="shared" si="33"/>
        <v>1.0425</v>
      </c>
      <c r="O93" s="11">
        <f t="shared" si="34"/>
        <v>1.0425</v>
      </c>
      <c r="P93" s="76"/>
      <c r="Q93" s="76"/>
      <c r="R93" s="76"/>
      <c r="S93" s="76"/>
      <c r="T93" s="76"/>
      <c r="U93" s="73"/>
      <c r="V93" s="3"/>
      <c r="W93" s="7"/>
      <c r="X93" s="7"/>
      <c r="Y93" s="5"/>
      <c r="Z93" s="5"/>
    </row>
    <row r="94" spans="1:26" ht="15.75" customHeight="1">
      <c r="A94" s="90"/>
      <c r="B94" s="114"/>
      <c r="C94" s="114"/>
      <c r="D94" s="114"/>
      <c r="E94" s="14" t="s">
        <v>75</v>
      </c>
      <c r="F94" s="45">
        <v>3000</v>
      </c>
      <c r="G94" s="37">
        <v>4.4999999999999998E-2</v>
      </c>
      <c r="H94" s="37">
        <v>4.4999999999999998E-2</v>
      </c>
      <c r="I94" s="24">
        <v>4.4999999999999998E-2</v>
      </c>
      <c r="J94" s="37">
        <v>3.2000000000000001E-2</v>
      </c>
      <c r="K94" s="37">
        <v>3.2000000000000001E-2</v>
      </c>
      <c r="L94" s="37">
        <v>3.2000000000000001E-2</v>
      </c>
      <c r="M94" s="11">
        <f t="shared" si="32"/>
        <v>135</v>
      </c>
      <c r="N94" s="11">
        <f t="shared" si="33"/>
        <v>135</v>
      </c>
      <c r="O94" s="11">
        <f t="shared" si="34"/>
        <v>135</v>
      </c>
      <c r="P94" s="76"/>
      <c r="Q94" s="76"/>
      <c r="R94" s="76"/>
      <c r="S94" s="76"/>
      <c r="T94" s="76"/>
      <c r="U94" s="73"/>
      <c r="V94" s="3"/>
      <c r="W94" s="7"/>
      <c r="X94" s="7"/>
      <c r="Y94" s="5"/>
      <c r="Z94" s="5"/>
    </row>
    <row r="95" spans="1:26" ht="15.75" customHeight="1">
      <c r="A95" s="90"/>
      <c r="B95" s="114"/>
      <c r="C95" s="114"/>
      <c r="D95" s="114"/>
      <c r="E95" s="14" t="s">
        <v>98</v>
      </c>
      <c r="F95" s="45">
        <v>1900</v>
      </c>
      <c r="G95" s="37">
        <v>5.0000000000000001E-3</v>
      </c>
      <c r="H95" s="37">
        <v>5.0000000000000001E-3</v>
      </c>
      <c r="I95" s="24">
        <v>5.0000000000000001E-3</v>
      </c>
      <c r="J95" s="37">
        <v>5.0000000000000001E-3</v>
      </c>
      <c r="K95" s="37">
        <v>5.0000000000000001E-3</v>
      </c>
      <c r="L95" s="37">
        <v>5.0000000000000001E-3</v>
      </c>
      <c r="M95" s="11">
        <f t="shared" si="32"/>
        <v>9.5</v>
      </c>
      <c r="N95" s="11">
        <f t="shared" si="33"/>
        <v>9.5</v>
      </c>
      <c r="O95" s="11">
        <f t="shared" si="34"/>
        <v>9.5</v>
      </c>
      <c r="P95" s="76"/>
      <c r="Q95" s="76"/>
      <c r="R95" s="76"/>
      <c r="S95" s="76"/>
      <c r="T95" s="76"/>
      <c r="U95" s="73"/>
      <c r="V95" s="3"/>
      <c r="W95" s="7"/>
      <c r="X95" s="7"/>
      <c r="Y95" s="5"/>
      <c r="Z95" s="5"/>
    </row>
    <row r="96" spans="1:26">
      <c r="A96" s="91"/>
      <c r="B96" s="115"/>
      <c r="C96" s="115"/>
      <c r="D96" s="115"/>
      <c r="E96" s="14" t="s">
        <v>17</v>
      </c>
      <c r="F96" s="45">
        <v>63</v>
      </c>
      <c r="G96" s="24">
        <v>1E-4</v>
      </c>
      <c r="H96" s="24">
        <v>1E-4</v>
      </c>
      <c r="I96" s="27">
        <v>1E-4</v>
      </c>
      <c r="J96" s="24">
        <v>1E-4</v>
      </c>
      <c r="K96" s="24">
        <v>1E-4</v>
      </c>
      <c r="L96" s="24">
        <v>1E-4</v>
      </c>
      <c r="M96" s="11">
        <f t="shared" si="32"/>
        <v>6.3E-3</v>
      </c>
      <c r="N96" s="11">
        <f t="shared" si="33"/>
        <v>6.3E-3</v>
      </c>
      <c r="O96" s="11">
        <f t="shared" si="34"/>
        <v>6.3E-3</v>
      </c>
      <c r="P96" s="75"/>
      <c r="Q96" s="75"/>
      <c r="R96" s="75"/>
      <c r="S96" s="76"/>
      <c r="T96" s="76"/>
      <c r="U96" s="73"/>
      <c r="V96" s="3"/>
      <c r="W96" s="7"/>
      <c r="X96" s="7"/>
      <c r="Y96" s="5"/>
      <c r="Z96" s="5"/>
    </row>
    <row r="97" spans="1:26" ht="15.75">
      <c r="A97" s="119" t="s">
        <v>135</v>
      </c>
      <c r="B97" s="116">
        <v>60</v>
      </c>
      <c r="C97" s="116">
        <v>60</v>
      </c>
      <c r="D97" s="116">
        <v>60</v>
      </c>
      <c r="E97" s="61" t="s">
        <v>136</v>
      </c>
      <c r="F97" s="67">
        <v>375</v>
      </c>
      <c r="G97" s="62">
        <v>3.3500000000000002E-2</v>
      </c>
      <c r="H97" s="62">
        <v>3.3500000000000002E-2</v>
      </c>
      <c r="I97" s="62">
        <v>3.3500000000000002E-2</v>
      </c>
      <c r="J97" s="62">
        <v>3.3500000000000002E-2</v>
      </c>
      <c r="K97" s="62">
        <v>3.3500000000000002E-2</v>
      </c>
      <c r="L97" s="62">
        <v>3.3500000000000002E-2</v>
      </c>
      <c r="M97" s="60">
        <f t="shared" si="32"/>
        <v>12.5625</v>
      </c>
      <c r="N97" s="60">
        <f t="shared" ref="N97:N105" si="35">H97*F97</f>
        <v>12.5625</v>
      </c>
      <c r="O97" s="60">
        <f t="shared" ref="O97:O105" si="36">I97*F97</f>
        <v>12.5625</v>
      </c>
      <c r="P97" s="76">
        <f>SUM(M97:M105)</f>
        <v>111.6523</v>
      </c>
      <c r="Q97" s="76">
        <f>SUM(N97:N105)</f>
        <v>111.6523</v>
      </c>
      <c r="R97" s="76">
        <f>SUM(O97:O105)</f>
        <v>111.6523</v>
      </c>
      <c r="S97" s="76">
        <f>P97+P97*87%</f>
        <v>208.78980100000001</v>
      </c>
      <c r="T97" s="76">
        <f>Q97+Q97*65%</f>
        <v>184.22629499999999</v>
      </c>
      <c r="U97" s="73">
        <f>R97+R97*72%</f>
        <v>192.04195599999997</v>
      </c>
      <c r="V97" s="3"/>
      <c r="W97" s="7"/>
      <c r="X97" s="7"/>
      <c r="Y97" s="5"/>
      <c r="Z97" s="5"/>
    </row>
    <row r="98" spans="1:26" ht="15.75">
      <c r="A98" s="120"/>
      <c r="B98" s="117"/>
      <c r="C98" s="117"/>
      <c r="D98" s="117"/>
      <c r="E98" s="63" t="s">
        <v>39</v>
      </c>
      <c r="F98" s="67">
        <v>4000</v>
      </c>
      <c r="G98" s="62">
        <v>7.7000000000000002E-3</v>
      </c>
      <c r="H98" s="62">
        <v>7.7000000000000002E-3</v>
      </c>
      <c r="I98" s="62">
        <v>7.7000000000000002E-3</v>
      </c>
      <c r="J98" s="62">
        <v>7.7000000000000002E-3</v>
      </c>
      <c r="K98" s="62">
        <v>7.7000000000000002E-3</v>
      </c>
      <c r="L98" s="62">
        <v>7.7000000000000002E-3</v>
      </c>
      <c r="M98" s="60">
        <f t="shared" ref="M98:M105" si="37">G98*F98</f>
        <v>30.8</v>
      </c>
      <c r="N98" s="60">
        <f t="shared" si="35"/>
        <v>30.8</v>
      </c>
      <c r="O98" s="60">
        <f t="shared" si="36"/>
        <v>30.8</v>
      </c>
      <c r="P98" s="76"/>
      <c r="Q98" s="76"/>
      <c r="R98" s="76"/>
      <c r="S98" s="76"/>
      <c r="T98" s="76"/>
      <c r="U98" s="73"/>
      <c r="V98" s="3"/>
      <c r="W98" s="7"/>
      <c r="X98" s="7"/>
      <c r="Y98" s="5"/>
      <c r="Z98" s="5"/>
    </row>
    <row r="99" spans="1:26" ht="15.75">
      <c r="A99" s="120"/>
      <c r="B99" s="117"/>
      <c r="C99" s="117"/>
      <c r="D99" s="117"/>
      <c r="E99" s="64" t="s">
        <v>15</v>
      </c>
      <c r="F99" s="67">
        <v>653</v>
      </c>
      <c r="G99" s="62">
        <v>1E-3</v>
      </c>
      <c r="H99" s="62">
        <v>1E-3</v>
      </c>
      <c r="I99" s="62">
        <v>1E-3</v>
      </c>
      <c r="J99" s="62">
        <v>1E-3</v>
      </c>
      <c r="K99" s="62">
        <v>1E-3</v>
      </c>
      <c r="L99" s="62">
        <v>1E-3</v>
      </c>
      <c r="M99" s="60">
        <f t="shared" si="37"/>
        <v>0.65300000000000002</v>
      </c>
      <c r="N99" s="60">
        <f t="shared" si="35"/>
        <v>0.65300000000000002</v>
      </c>
      <c r="O99" s="60">
        <f t="shared" si="36"/>
        <v>0.65300000000000002</v>
      </c>
      <c r="P99" s="76"/>
      <c r="Q99" s="76"/>
      <c r="R99" s="76"/>
      <c r="S99" s="76"/>
      <c r="T99" s="76"/>
      <c r="U99" s="73"/>
      <c r="V99" s="3"/>
      <c r="W99" s="7"/>
      <c r="X99" s="7"/>
      <c r="Y99" s="5"/>
      <c r="Z99" s="5"/>
    </row>
    <row r="100" spans="1:26" ht="15.75">
      <c r="A100" s="120"/>
      <c r="B100" s="117"/>
      <c r="C100" s="117"/>
      <c r="D100" s="117"/>
      <c r="E100" s="64" t="s">
        <v>21</v>
      </c>
      <c r="F100" s="67">
        <v>417</v>
      </c>
      <c r="G100" s="62">
        <v>1.7000000000000001E-2</v>
      </c>
      <c r="H100" s="62">
        <v>1.7000000000000001E-2</v>
      </c>
      <c r="I100" s="62">
        <v>1.7000000000000001E-2</v>
      </c>
      <c r="J100" s="62">
        <v>1.7000000000000001E-2</v>
      </c>
      <c r="K100" s="62">
        <v>1.7000000000000001E-2</v>
      </c>
      <c r="L100" s="62">
        <v>1.7000000000000001E-2</v>
      </c>
      <c r="M100" s="60">
        <f t="shared" si="37"/>
        <v>7.0890000000000004</v>
      </c>
      <c r="N100" s="60">
        <f t="shared" si="35"/>
        <v>7.0890000000000004</v>
      </c>
      <c r="O100" s="60">
        <f t="shared" si="36"/>
        <v>7.0890000000000004</v>
      </c>
      <c r="P100" s="76"/>
      <c r="Q100" s="76"/>
      <c r="R100" s="76"/>
      <c r="S100" s="76"/>
      <c r="T100" s="76"/>
      <c r="U100" s="73"/>
      <c r="V100" s="3"/>
      <c r="W100" s="7"/>
      <c r="X100" s="7"/>
      <c r="Y100" s="5"/>
      <c r="Z100" s="5"/>
    </row>
    <row r="101" spans="1:26" ht="16.5" thickBot="1">
      <c r="A101" s="120"/>
      <c r="B101" s="117"/>
      <c r="C101" s="117"/>
      <c r="D101" s="117"/>
      <c r="E101" s="65" t="s">
        <v>17</v>
      </c>
      <c r="F101" s="67">
        <v>63</v>
      </c>
      <c r="G101" s="62">
        <v>5.9999999999999995E-4</v>
      </c>
      <c r="H101" s="62">
        <v>5.9999999999999995E-4</v>
      </c>
      <c r="I101" s="62">
        <v>5.9999999999999995E-4</v>
      </c>
      <c r="J101" s="62">
        <v>5.9999999999999995E-4</v>
      </c>
      <c r="K101" s="62">
        <v>5.9999999999999995E-4</v>
      </c>
      <c r="L101" s="62">
        <v>5.9999999999999995E-4</v>
      </c>
      <c r="M101" s="60">
        <f t="shared" si="37"/>
        <v>3.7799999999999993E-2</v>
      </c>
      <c r="N101" s="60">
        <f t="shared" si="35"/>
        <v>3.7799999999999993E-2</v>
      </c>
      <c r="O101" s="60">
        <f t="shared" si="36"/>
        <v>3.7799999999999993E-2</v>
      </c>
      <c r="P101" s="76"/>
      <c r="Q101" s="76"/>
      <c r="R101" s="76"/>
      <c r="S101" s="76"/>
      <c r="T101" s="76"/>
      <c r="U101" s="73"/>
      <c r="V101" s="3"/>
      <c r="W101" s="7"/>
      <c r="X101" s="7"/>
      <c r="Y101" s="5"/>
      <c r="Z101" s="5"/>
    </row>
    <row r="102" spans="1:26" ht="15.75">
      <c r="A102" s="120"/>
      <c r="B102" s="117"/>
      <c r="C102" s="117"/>
      <c r="D102" s="117"/>
      <c r="E102" s="63" t="s">
        <v>39</v>
      </c>
      <c r="F102" s="67">
        <v>4000</v>
      </c>
      <c r="G102" s="62">
        <v>7.7000000000000002E-3</v>
      </c>
      <c r="H102" s="62">
        <v>7.7000000000000002E-3</v>
      </c>
      <c r="I102" s="62">
        <v>7.7000000000000002E-3</v>
      </c>
      <c r="J102" s="62">
        <v>7.7000000000000002E-3</v>
      </c>
      <c r="K102" s="62">
        <v>7.7000000000000002E-3</v>
      </c>
      <c r="L102" s="62">
        <v>7.7000000000000002E-3</v>
      </c>
      <c r="M102" s="60">
        <f t="shared" si="37"/>
        <v>30.8</v>
      </c>
      <c r="N102" s="60">
        <f t="shared" si="35"/>
        <v>30.8</v>
      </c>
      <c r="O102" s="60">
        <f t="shared" si="36"/>
        <v>30.8</v>
      </c>
      <c r="P102" s="76"/>
      <c r="Q102" s="76"/>
      <c r="R102" s="76"/>
      <c r="S102" s="76"/>
      <c r="T102" s="76"/>
      <c r="U102" s="73"/>
      <c r="V102" s="3"/>
      <c r="W102" s="7"/>
      <c r="X102" s="7"/>
      <c r="Y102" s="5"/>
      <c r="Z102" s="5"/>
    </row>
    <row r="103" spans="1:26" ht="15.75">
      <c r="A103" s="120"/>
      <c r="B103" s="117"/>
      <c r="C103" s="117"/>
      <c r="D103" s="117"/>
      <c r="E103" s="61" t="s">
        <v>137</v>
      </c>
      <c r="F103" s="67">
        <v>634</v>
      </c>
      <c r="G103" s="62">
        <v>3.0000000000000001E-3</v>
      </c>
      <c r="H103" s="62">
        <v>3.0000000000000001E-3</v>
      </c>
      <c r="I103" s="62">
        <v>3.0000000000000001E-3</v>
      </c>
      <c r="J103" s="62">
        <v>3.0000000000000001E-3</v>
      </c>
      <c r="K103" s="62">
        <v>3.0000000000000001E-3</v>
      </c>
      <c r="L103" s="62">
        <v>3.0000000000000001E-3</v>
      </c>
      <c r="M103" s="60">
        <f t="shared" si="37"/>
        <v>1.9020000000000001</v>
      </c>
      <c r="N103" s="60">
        <f t="shared" si="35"/>
        <v>1.9020000000000001</v>
      </c>
      <c r="O103" s="60">
        <f t="shared" si="36"/>
        <v>1.9020000000000001</v>
      </c>
      <c r="P103" s="76"/>
      <c r="Q103" s="76"/>
      <c r="R103" s="76"/>
      <c r="S103" s="76"/>
      <c r="T103" s="76"/>
      <c r="U103" s="73"/>
      <c r="V103" s="3"/>
      <c r="W103" s="7"/>
      <c r="X103" s="7"/>
      <c r="Y103" s="5"/>
      <c r="Z103" s="5"/>
    </row>
    <row r="104" spans="1:26" ht="15.75">
      <c r="A104" s="120"/>
      <c r="B104" s="117"/>
      <c r="C104" s="117"/>
      <c r="D104" s="117"/>
      <c r="E104" s="64" t="s">
        <v>22</v>
      </c>
      <c r="F104" s="67">
        <v>468</v>
      </c>
      <c r="G104" s="62">
        <v>6.0000000000000001E-3</v>
      </c>
      <c r="H104" s="62">
        <v>6.0000000000000001E-3</v>
      </c>
      <c r="I104" s="62">
        <v>6.0000000000000001E-3</v>
      </c>
      <c r="J104" s="62">
        <v>6.0000000000000001E-3</v>
      </c>
      <c r="K104" s="62">
        <v>6.0000000000000001E-3</v>
      </c>
      <c r="L104" s="62">
        <v>6.0000000000000001E-3</v>
      </c>
      <c r="M104" s="60">
        <f t="shared" si="37"/>
        <v>2.8080000000000003</v>
      </c>
      <c r="N104" s="60">
        <f t="shared" si="35"/>
        <v>2.8080000000000003</v>
      </c>
      <c r="O104" s="60">
        <f t="shared" si="36"/>
        <v>2.8080000000000003</v>
      </c>
      <c r="P104" s="76"/>
      <c r="Q104" s="76"/>
      <c r="R104" s="76"/>
      <c r="S104" s="76"/>
      <c r="T104" s="76"/>
      <c r="U104" s="73"/>
      <c r="V104" s="3"/>
      <c r="W104" s="7"/>
      <c r="X104" s="7"/>
      <c r="Y104" s="5"/>
      <c r="Z104" s="5"/>
    </row>
    <row r="105" spans="1:26" ht="15.75">
      <c r="A105" s="121"/>
      <c r="B105" s="118"/>
      <c r="C105" s="118"/>
      <c r="D105" s="118"/>
      <c r="E105" s="66" t="s">
        <v>19</v>
      </c>
      <c r="F105" s="67">
        <v>2500</v>
      </c>
      <c r="G105" s="62">
        <v>0.01</v>
      </c>
      <c r="H105" s="62">
        <v>0.01</v>
      </c>
      <c r="I105" s="62">
        <v>0.01</v>
      </c>
      <c r="J105" s="62">
        <v>0.01</v>
      </c>
      <c r="K105" s="62">
        <v>0.01</v>
      </c>
      <c r="L105" s="62">
        <v>0.01</v>
      </c>
      <c r="M105" s="60">
        <f t="shared" si="37"/>
        <v>25</v>
      </c>
      <c r="N105" s="60">
        <f t="shared" si="35"/>
        <v>25</v>
      </c>
      <c r="O105" s="60">
        <f t="shared" si="36"/>
        <v>25</v>
      </c>
      <c r="P105" s="76"/>
      <c r="Q105" s="76"/>
      <c r="R105" s="76"/>
      <c r="S105" s="76"/>
      <c r="T105" s="76"/>
      <c r="U105" s="73"/>
      <c r="V105" s="3"/>
      <c r="W105" s="7"/>
      <c r="X105" s="7"/>
      <c r="Y105" s="5"/>
      <c r="Z105" s="5"/>
    </row>
    <row r="106" spans="1:26">
      <c r="A106" s="74" t="s">
        <v>120</v>
      </c>
      <c r="B106" s="75">
        <v>200</v>
      </c>
      <c r="C106" s="75">
        <v>200</v>
      </c>
      <c r="D106" s="75">
        <v>200</v>
      </c>
      <c r="E106" s="29" t="s">
        <v>33</v>
      </c>
      <c r="F106" s="11">
        <v>645</v>
      </c>
      <c r="G106" s="37">
        <v>0.02</v>
      </c>
      <c r="H106" s="37">
        <v>0.02</v>
      </c>
      <c r="I106" s="37">
        <v>0.02</v>
      </c>
      <c r="J106" s="37">
        <v>0.02</v>
      </c>
      <c r="K106" s="37">
        <v>0.02</v>
      </c>
      <c r="L106" s="37">
        <v>0.02</v>
      </c>
      <c r="M106" s="11">
        <f>G106*F106</f>
        <v>12.9</v>
      </c>
      <c r="N106" s="11">
        <f>H106*F106</f>
        <v>12.9</v>
      </c>
      <c r="O106" s="11">
        <f>I106*F106</f>
        <v>12.9</v>
      </c>
      <c r="P106" s="76">
        <f>SUM(M106:M108)</f>
        <v>18.119</v>
      </c>
      <c r="Q106" s="76">
        <f>SUM(N106:N108)</f>
        <v>18.119</v>
      </c>
      <c r="R106" s="76">
        <f>SUM(O106:O108)</f>
        <v>18.119</v>
      </c>
      <c r="S106" s="76">
        <f>P106+P106*87%</f>
        <v>33.882530000000003</v>
      </c>
      <c r="T106" s="76">
        <f>Q106+Q106*65%</f>
        <v>29.896349999999998</v>
      </c>
      <c r="U106" s="73">
        <f>R106+R106*72%</f>
        <v>31.164679999999997</v>
      </c>
      <c r="V106" s="3"/>
      <c r="W106" s="7"/>
      <c r="X106" s="7"/>
      <c r="Y106" s="5"/>
      <c r="Z106" s="5"/>
    </row>
    <row r="107" spans="1:26">
      <c r="A107" s="74"/>
      <c r="B107" s="75"/>
      <c r="C107" s="75"/>
      <c r="D107" s="75"/>
      <c r="E107" s="47" t="s">
        <v>21</v>
      </c>
      <c r="F107" s="11">
        <v>417</v>
      </c>
      <c r="G107" s="27">
        <v>7.0000000000000001E-3</v>
      </c>
      <c r="H107" s="24">
        <v>7.0000000000000001E-3</v>
      </c>
      <c r="I107" s="27">
        <v>7.0000000000000001E-3</v>
      </c>
      <c r="J107" s="27">
        <v>7.0000000000000001E-3</v>
      </c>
      <c r="K107" s="24">
        <v>7.0000000000000001E-3</v>
      </c>
      <c r="L107" s="27">
        <v>7.0000000000000001E-3</v>
      </c>
      <c r="M107" s="11">
        <f>G107*F107</f>
        <v>2.919</v>
      </c>
      <c r="N107" s="11">
        <f>H107*F107</f>
        <v>2.919</v>
      </c>
      <c r="O107" s="11">
        <f>I107*F107</f>
        <v>2.919</v>
      </c>
      <c r="P107" s="76"/>
      <c r="Q107" s="76"/>
      <c r="R107" s="76"/>
      <c r="S107" s="76"/>
      <c r="T107" s="76"/>
      <c r="U107" s="73"/>
      <c r="V107" s="3"/>
      <c r="W107" s="7"/>
      <c r="X107" s="7"/>
      <c r="Y107" s="5"/>
      <c r="Z107" s="5"/>
    </row>
    <row r="108" spans="1:26">
      <c r="A108" s="74"/>
      <c r="B108" s="75"/>
      <c r="C108" s="75"/>
      <c r="D108" s="75"/>
      <c r="E108" s="14" t="s">
        <v>29</v>
      </c>
      <c r="F108" s="11">
        <v>2300</v>
      </c>
      <c r="G108" s="27">
        <v>1E-3</v>
      </c>
      <c r="H108" s="27">
        <v>1E-3</v>
      </c>
      <c r="I108" s="27">
        <v>1E-3</v>
      </c>
      <c r="J108" s="27">
        <v>1E-3</v>
      </c>
      <c r="K108" s="27">
        <v>1E-3</v>
      </c>
      <c r="L108" s="27">
        <v>1E-3</v>
      </c>
      <c r="M108" s="11">
        <f>G108*F108</f>
        <v>2.3000000000000003</v>
      </c>
      <c r="N108" s="11">
        <f>H108*F108</f>
        <v>2.3000000000000003</v>
      </c>
      <c r="O108" s="11">
        <f>I108*F108</f>
        <v>2.3000000000000003</v>
      </c>
      <c r="P108" s="76"/>
      <c r="Q108" s="76"/>
      <c r="R108" s="76"/>
      <c r="S108" s="76"/>
      <c r="T108" s="76"/>
      <c r="U108" s="73"/>
      <c r="V108" s="3"/>
      <c r="W108" s="7"/>
      <c r="X108" s="7"/>
      <c r="Y108" s="5"/>
      <c r="Z108" s="5"/>
    </row>
    <row r="109" spans="1:26">
      <c r="A109" s="40" t="s">
        <v>24</v>
      </c>
      <c r="B109" s="27">
        <v>20</v>
      </c>
      <c r="C109" s="27">
        <v>35</v>
      </c>
      <c r="D109" s="27">
        <v>40</v>
      </c>
      <c r="E109" s="29" t="s">
        <v>23</v>
      </c>
      <c r="F109" s="11">
        <v>375</v>
      </c>
      <c r="G109" s="24">
        <v>0.02</v>
      </c>
      <c r="H109" s="27">
        <v>3.5000000000000003E-2</v>
      </c>
      <c r="I109" s="24">
        <v>0.04</v>
      </c>
      <c r="J109" s="24">
        <v>0.02</v>
      </c>
      <c r="K109" s="27">
        <v>3.5000000000000003E-2</v>
      </c>
      <c r="L109" s="24">
        <v>0.04</v>
      </c>
      <c r="M109" s="11">
        <f>G109*F109</f>
        <v>7.5</v>
      </c>
      <c r="N109" s="11">
        <f>H109*F109</f>
        <v>13.125000000000002</v>
      </c>
      <c r="O109" s="11">
        <f>I109*F109</f>
        <v>15</v>
      </c>
      <c r="P109" s="11">
        <f>SUM(M109)</f>
        <v>7.5</v>
      </c>
      <c r="Q109" s="11">
        <f>SUM(N109)</f>
        <v>13.125000000000002</v>
      </c>
      <c r="R109" s="11">
        <f>SUM(O109)</f>
        <v>15</v>
      </c>
      <c r="S109" s="11">
        <f>P109+P109*87%</f>
        <v>14.025</v>
      </c>
      <c r="T109" s="11">
        <f>Q109+Q109*65%</f>
        <v>21.656250000000004</v>
      </c>
      <c r="U109" s="48">
        <f>R109+R109*72%</f>
        <v>25.799999999999997</v>
      </c>
      <c r="V109" s="3"/>
      <c r="W109" s="7"/>
      <c r="X109" s="7"/>
      <c r="Y109" s="5"/>
      <c r="Z109" s="5"/>
    </row>
    <row r="110" spans="1:26">
      <c r="A110" s="26"/>
      <c r="B110" s="14"/>
      <c r="C110" s="14"/>
      <c r="D110" s="14"/>
      <c r="E110" s="14"/>
      <c r="F110" s="11"/>
      <c r="G110" s="14"/>
      <c r="H110" s="14"/>
      <c r="I110" s="14"/>
      <c r="J110" s="14"/>
      <c r="K110" s="14"/>
      <c r="L110" s="14"/>
      <c r="M110" s="11"/>
      <c r="N110" s="11"/>
      <c r="O110" s="11"/>
      <c r="P110" s="42">
        <f>SUM(P86:P109)</f>
        <v>315.26560000000006</v>
      </c>
      <c r="Q110" s="42">
        <f t="shared" ref="Q110:U110" si="38">SUM(Q86:Q109)</f>
        <v>329.26260000000002</v>
      </c>
      <c r="R110" s="42">
        <f t="shared" si="38"/>
        <v>331.13760000000002</v>
      </c>
      <c r="S110" s="42">
        <f t="shared" si="38"/>
        <v>589.54667199999994</v>
      </c>
      <c r="T110" s="42">
        <f t="shared" si="38"/>
        <v>543.28328999999997</v>
      </c>
      <c r="U110" s="42">
        <f t="shared" si="38"/>
        <v>569.55667199999982</v>
      </c>
      <c r="V110" s="3"/>
      <c r="W110" s="7"/>
      <c r="X110" s="7"/>
      <c r="Y110" s="5"/>
      <c r="Z110" s="5"/>
    </row>
    <row r="111" spans="1:26">
      <c r="A111" s="156" t="s">
        <v>77</v>
      </c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8"/>
      <c r="V111" s="7"/>
      <c r="W111" s="7"/>
      <c r="X111" s="7"/>
      <c r="Y111" s="5"/>
      <c r="Z111" s="5"/>
    </row>
    <row r="112" spans="1:26">
      <c r="A112" s="77" t="s">
        <v>12</v>
      </c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9"/>
      <c r="V112" s="7"/>
      <c r="W112" s="7"/>
      <c r="X112" s="7"/>
      <c r="Y112" s="5"/>
      <c r="Z112" s="5"/>
    </row>
    <row r="113" spans="1:26">
      <c r="A113" s="74" t="s">
        <v>78</v>
      </c>
      <c r="B113" s="75" t="s">
        <v>63</v>
      </c>
      <c r="C113" s="75" t="s">
        <v>93</v>
      </c>
      <c r="D113" s="75" t="s">
        <v>93</v>
      </c>
      <c r="E113" s="26" t="s">
        <v>35</v>
      </c>
      <c r="F113" s="11">
        <v>634</v>
      </c>
      <c r="G113" s="24">
        <v>2.3E-2</v>
      </c>
      <c r="H113" s="24">
        <v>3.1E-2</v>
      </c>
      <c r="I113" s="24">
        <v>3.1E-2</v>
      </c>
      <c r="J113" s="24">
        <v>2.3E-2</v>
      </c>
      <c r="K113" s="24">
        <v>3.1E-2</v>
      </c>
      <c r="L113" s="24">
        <v>3.1E-2</v>
      </c>
      <c r="M113" s="11">
        <f t="shared" ref="M113:M123" si="39">G113*F113</f>
        <v>14.581999999999999</v>
      </c>
      <c r="N113" s="11">
        <f t="shared" ref="N113:N123" si="40">H113*F113</f>
        <v>19.654</v>
      </c>
      <c r="O113" s="11">
        <f>I113*F113</f>
        <v>19.654</v>
      </c>
      <c r="P113" s="76">
        <f>SUM(M113:M117)</f>
        <v>124.37429999999999</v>
      </c>
      <c r="Q113" s="76">
        <f t="shared" ref="Q113:R113" si="41">SUM(N113:N117)</f>
        <v>175.03829999999999</v>
      </c>
      <c r="R113" s="76">
        <f t="shared" si="41"/>
        <v>175.03829999999999</v>
      </c>
      <c r="S113" s="76">
        <f>P113+P113*87%</f>
        <v>232.57994099999996</v>
      </c>
      <c r="T113" s="76">
        <f>Q113+Q113*65%</f>
        <v>288.81319500000001</v>
      </c>
      <c r="U113" s="73">
        <f>R113+R113*72%</f>
        <v>301.065876</v>
      </c>
      <c r="V113" s="7"/>
      <c r="W113" s="7"/>
      <c r="X113" s="7"/>
      <c r="Y113" s="5"/>
      <c r="Z113" s="5"/>
    </row>
    <row r="114" spans="1:26">
      <c r="A114" s="74"/>
      <c r="B114" s="75"/>
      <c r="C114" s="75"/>
      <c r="D114" s="75"/>
      <c r="E114" s="14" t="s">
        <v>22</v>
      </c>
      <c r="F114" s="11">
        <v>468</v>
      </c>
      <c r="G114" s="27">
        <v>0.13200000000000001</v>
      </c>
      <c r="H114" s="24">
        <v>0.17599999999999999</v>
      </c>
      <c r="I114" s="24">
        <v>0.17599999999999999</v>
      </c>
      <c r="J114" s="27">
        <v>0.13200000000000001</v>
      </c>
      <c r="K114" s="24">
        <v>0.17599999999999999</v>
      </c>
      <c r="L114" s="24">
        <v>0.17599999999999999</v>
      </c>
      <c r="M114" s="11">
        <f t="shared" si="39"/>
        <v>61.776000000000003</v>
      </c>
      <c r="N114" s="11">
        <f t="shared" si="40"/>
        <v>82.367999999999995</v>
      </c>
      <c r="O114" s="11">
        <f>I114*F114</f>
        <v>82.367999999999995</v>
      </c>
      <c r="P114" s="76"/>
      <c r="Q114" s="76"/>
      <c r="R114" s="76"/>
      <c r="S114" s="76"/>
      <c r="T114" s="76"/>
      <c r="U114" s="73"/>
      <c r="V114" s="7"/>
      <c r="W114" s="7"/>
      <c r="X114" s="7"/>
      <c r="Y114" s="5"/>
      <c r="Z114" s="5"/>
    </row>
    <row r="115" spans="1:26">
      <c r="A115" s="74"/>
      <c r="B115" s="75"/>
      <c r="C115" s="75"/>
      <c r="D115" s="75"/>
      <c r="E115" s="26" t="s">
        <v>19</v>
      </c>
      <c r="F115" s="11">
        <v>2500</v>
      </c>
      <c r="G115" s="27">
        <v>5.0000000000000001E-3</v>
      </c>
      <c r="H115" s="27">
        <v>1.4999999999999999E-2</v>
      </c>
      <c r="I115" s="27">
        <v>1.4999999999999999E-2</v>
      </c>
      <c r="J115" s="27">
        <v>5.0000000000000001E-3</v>
      </c>
      <c r="K115" s="27">
        <v>1.4999999999999999E-2</v>
      </c>
      <c r="L115" s="27">
        <v>1.4999999999999999E-2</v>
      </c>
      <c r="M115" s="11">
        <f t="shared" si="39"/>
        <v>12.5</v>
      </c>
      <c r="N115" s="11">
        <f t="shared" si="40"/>
        <v>37.5</v>
      </c>
      <c r="O115" s="11">
        <f>I115*F115</f>
        <v>37.5</v>
      </c>
      <c r="P115" s="76"/>
      <c r="Q115" s="76"/>
      <c r="R115" s="76"/>
      <c r="S115" s="76"/>
      <c r="T115" s="76"/>
      <c r="U115" s="73"/>
      <c r="V115" s="7"/>
      <c r="W115" s="7"/>
      <c r="X115" s="7"/>
      <c r="Y115" s="5"/>
      <c r="Z115" s="5"/>
    </row>
    <row r="116" spans="1:26">
      <c r="A116" s="74"/>
      <c r="B116" s="75"/>
      <c r="C116" s="75"/>
      <c r="D116" s="75"/>
      <c r="E116" s="26" t="s">
        <v>39</v>
      </c>
      <c r="F116" s="11">
        <v>3551</v>
      </c>
      <c r="G116" s="24">
        <v>0.01</v>
      </c>
      <c r="H116" s="24">
        <v>0.01</v>
      </c>
      <c r="I116" s="24">
        <v>0.01</v>
      </c>
      <c r="J116" s="24">
        <v>0.01</v>
      </c>
      <c r="K116" s="24">
        <v>0.01</v>
      </c>
      <c r="L116" s="24">
        <v>0.01</v>
      </c>
      <c r="M116" s="11">
        <f t="shared" si="39"/>
        <v>35.51</v>
      </c>
      <c r="N116" s="11">
        <f t="shared" si="40"/>
        <v>35.51</v>
      </c>
      <c r="O116" s="11">
        <f t="shared" ref="O116:O123" si="42">I116*F116</f>
        <v>35.51</v>
      </c>
      <c r="P116" s="76"/>
      <c r="Q116" s="76"/>
      <c r="R116" s="76"/>
      <c r="S116" s="76"/>
      <c r="T116" s="76"/>
      <c r="U116" s="73"/>
      <c r="V116" s="7"/>
      <c r="W116" s="7"/>
      <c r="X116" s="7"/>
      <c r="Y116" s="5"/>
      <c r="Z116" s="5"/>
    </row>
    <row r="117" spans="1:26">
      <c r="A117" s="74"/>
      <c r="B117" s="75"/>
      <c r="C117" s="75"/>
      <c r="D117" s="75"/>
      <c r="E117" s="14" t="s">
        <v>17</v>
      </c>
      <c r="F117" s="11">
        <v>63</v>
      </c>
      <c r="G117" s="27">
        <v>1E-4</v>
      </c>
      <c r="H117" s="24">
        <v>1E-4</v>
      </c>
      <c r="I117" s="24">
        <v>1E-4</v>
      </c>
      <c r="J117" s="24">
        <v>1E-4</v>
      </c>
      <c r="K117" s="24">
        <v>1E-4</v>
      </c>
      <c r="L117" s="24">
        <v>1E-4</v>
      </c>
      <c r="M117" s="11">
        <f t="shared" si="39"/>
        <v>6.3E-3</v>
      </c>
      <c r="N117" s="11">
        <f t="shared" si="40"/>
        <v>6.3E-3</v>
      </c>
      <c r="O117" s="11">
        <f t="shared" si="42"/>
        <v>6.3E-3</v>
      </c>
      <c r="P117" s="76"/>
      <c r="Q117" s="76"/>
      <c r="R117" s="76"/>
      <c r="S117" s="76"/>
      <c r="T117" s="76"/>
      <c r="U117" s="73"/>
      <c r="V117" s="7"/>
      <c r="W117" s="7"/>
      <c r="X117" s="7"/>
      <c r="Y117" s="5"/>
      <c r="Z117" s="5"/>
    </row>
    <row r="118" spans="1:26">
      <c r="A118" s="74" t="s">
        <v>61</v>
      </c>
      <c r="B118" s="75" t="s">
        <v>56</v>
      </c>
      <c r="C118" s="75" t="s">
        <v>56</v>
      </c>
      <c r="D118" s="75" t="s">
        <v>56</v>
      </c>
      <c r="E118" s="33" t="s">
        <v>20</v>
      </c>
      <c r="F118" s="11">
        <v>5103</v>
      </c>
      <c r="G118" s="27">
        <v>1E-3</v>
      </c>
      <c r="H118" s="27">
        <v>1E-3</v>
      </c>
      <c r="I118" s="27">
        <v>1E-3</v>
      </c>
      <c r="J118" s="27">
        <v>1E-3</v>
      </c>
      <c r="K118" s="27">
        <v>1E-3</v>
      </c>
      <c r="L118" s="27">
        <v>1E-3</v>
      </c>
      <c r="M118" s="11">
        <f t="shared" si="39"/>
        <v>5.1029999999999998</v>
      </c>
      <c r="N118" s="11">
        <f t="shared" si="40"/>
        <v>5.1029999999999998</v>
      </c>
      <c r="O118" s="11">
        <f t="shared" si="42"/>
        <v>5.1029999999999998</v>
      </c>
      <c r="P118" s="76">
        <f>SUM(M118:M120)</f>
        <v>17.016000000000002</v>
      </c>
      <c r="Q118" s="76">
        <f>SUM(N118:N120)</f>
        <v>17.016000000000002</v>
      </c>
      <c r="R118" s="76">
        <f>SUM(O118:O120)</f>
        <v>17.016000000000002</v>
      </c>
      <c r="S118" s="76">
        <f>P118+P118*87%</f>
        <v>31.819920000000003</v>
      </c>
      <c r="T118" s="76">
        <f>Q118+Q118*65%</f>
        <v>28.076400000000003</v>
      </c>
      <c r="U118" s="73">
        <f>R118+R118*72%</f>
        <v>29.267520000000005</v>
      </c>
      <c r="V118" s="7"/>
      <c r="W118" s="7"/>
      <c r="X118" s="7"/>
      <c r="Y118" s="5"/>
      <c r="Z118" s="5"/>
    </row>
    <row r="119" spans="1:26">
      <c r="A119" s="74"/>
      <c r="B119" s="75"/>
      <c r="C119" s="75"/>
      <c r="D119" s="75"/>
      <c r="E119" s="33" t="s">
        <v>22</v>
      </c>
      <c r="F119" s="11">
        <v>468</v>
      </c>
      <c r="G119" s="27">
        <v>2.1000000000000001E-2</v>
      </c>
      <c r="H119" s="27">
        <v>2.1000000000000001E-2</v>
      </c>
      <c r="I119" s="27">
        <v>2.1000000000000001E-2</v>
      </c>
      <c r="J119" s="27">
        <v>0.02</v>
      </c>
      <c r="K119" s="27">
        <v>0.02</v>
      </c>
      <c r="L119" s="27">
        <v>0.02</v>
      </c>
      <c r="M119" s="11">
        <f t="shared" si="39"/>
        <v>9.8280000000000012</v>
      </c>
      <c r="N119" s="11">
        <f t="shared" si="40"/>
        <v>9.8280000000000012</v>
      </c>
      <c r="O119" s="11">
        <f t="shared" si="42"/>
        <v>9.8280000000000012</v>
      </c>
      <c r="P119" s="76"/>
      <c r="Q119" s="76"/>
      <c r="R119" s="76"/>
      <c r="S119" s="76"/>
      <c r="T119" s="76"/>
      <c r="U119" s="73"/>
      <c r="V119" s="7"/>
      <c r="W119" s="7"/>
      <c r="X119" s="7"/>
      <c r="Y119" s="5"/>
      <c r="Z119" s="5"/>
    </row>
    <row r="120" spans="1:26">
      <c r="A120" s="74"/>
      <c r="B120" s="75"/>
      <c r="C120" s="75"/>
      <c r="D120" s="75"/>
      <c r="E120" s="14" t="s">
        <v>21</v>
      </c>
      <c r="F120" s="11">
        <v>417</v>
      </c>
      <c r="G120" s="24">
        <v>5.0000000000000001E-3</v>
      </c>
      <c r="H120" s="24">
        <v>5.0000000000000001E-3</v>
      </c>
      <c r="I120" s="24">
        <v>5.0000000000000001E-3</v>
      </c>
      <c r="J120" s="24">
        <v>5.0000000000000001E-3</v>
      </c>
      <c r="K120" s="24">
        <v>5.0000000000000001E-3</v>
      </c>
      <c r="L120" s="24">
        <v>5.0000000000000001E-3</v>
      </c>
      <c r="M120" s="11">
        <f t="shared" si="39"/>
        <v>2.085</v>
      </c>
      <c r="N120" s="11">
        <f t="shared" si="40"/>
        <v>2.085</v>
      </c>
      <c r="O120" s="11">
        <f t="shared" si="42"/>
        <v>2.085</v>
      </c>
      <c r="P120" s="76"/>
      <c r="Q120" s="76"/>
      <c r="R120" s="76"/>
      <c r="S120" s="76"/>
      <c r="T120" s="76"/>
      <c r="U120" s="73"/>
      <c r="V120" s="7"/>
      <c r="W120" s="7"/>
      <c r="X120" s="7"/>
      <c r="Y120" s="5"/>
      <c r="Z120" s="5"/>
    </row>
    <row r="121" spans="1:26">
      <c r="A121" s="26" t="s">
        <v>32</v>
      </c>
      <c r="B121" s="27">
        <v>120</v>
      </c>
      <c r="C121" s="27">
        <v>120</v>
      </c>
      <c r="D121" s="27">
        <v>120</v>
      </c>
      <c r="E121" s="29" t="s">
        <v>33</v>
      </c>
      <c r="F121" s="11">
        <v>645</v>
      </c>
      <c r="G121" s="24">
        <v>0.12</v>
      </c>
      <c r="H121" s="24">
        <v>0.12</v>
      </c>
      <c r="I121" s="24">
        <v>0.12</v>
      </c>
      <c r="J121" s="24">
        <v>0.12</v>
      </c>
      <c r="K121" s="24">
        <v>0.12</v>
      </c>
      <c r="L121" s="24">
        <v>0.12</v>
      </c>
      <c r="M121" s="11">
        <f>G121*F121</f>
        <v>77.399999999999991</v>
      </c>
      <c r="N121" s="11">
        <f>H121*F121</f>
        <v>77.399999999999991</v>
      </c>
      <c r="O121" s="11">
        <f>I121*F121</f>
        <v>77.399999999999991</v>
      </c>
      <c r="P121" s="11">
        <f t="shared" ref="P121:R121" si="43">SUM(M121)</f>
        <v>77.399999999999991</v>
      </c>
      <c r="Q121" s="11">
        <f t="shared" si="43"/>
        <v>77.399999999999991</v>
      </c>
      <c r="R121" s="30">
        <f t="shared" si="43"/>
        <v>77.399999999999991</v>
      </c>
      <c r="S121" s="31">
        <f>P121+P121*87%</f>
        <v>144.738</v>
      </c>
      <c r="T121" s="31">
        <f>Q121+Q121*65%</f>
        <v>127.70999999999998</v>
      </c>
      <c r="U121" s="32">
        <f>R121+R121*72%</f>
        <v>133.12799999999999</v>
      </c>
      <c r="V121" s="7"/>
      <c r="W121" s="7"/>
      <c r="X121" s="7"/>
      <c r="Y121" s="5"/>
      <c r="Z121" s="5"/>
    </row>
    <row r="122" spans="1:26">
      <c r="A122" s="74" t="s">
        <v>79</v>
      </c>
      <c r="B122" s="95" t="s">
        <v>49</v>
      </c>
      <c r="C122" s="95" t="s">
        <v>50</v>
      </c>
      <c r="D122" s="95" t="s">
        <v>51</v>
      </c>
      <c r="E122" s="14" t="s">
        <v>80</v>
      </c>
      <c r="F122" s="11">
        <v>4717</v>
      </c>
      <c r="G122" s="24">
        <v>0.01</v>
      </c>
      <c r="H122" s="24">
        <v>0.01</v>
      </c>
      <c r="I122" s="24">
        <v>1.4999999999999999E-2</v>
      </c>
      <c r="J122" s="24">
        <v>0.01</v>
      </c>
      <c r="K122" s="24">
        <v>0.01</v>
      </c>
      <c r="L122" s="24">
        <v>1.4999999999999999E-2</v>
      </c>
      <c r="M122" s="11">
        <f t="shared" si="39"/>
        <v>47.17</v>
      </c>
      <c r="N122" s="11">
        <f t="shared" si="40"/>
        <v>47.17</v>
      </c>
      <c r="O122" s="11">
        <f t="shared" si="42"/>
        <v>70.754999999999995</v>
      </c>
      <c r="P122" s="76">
        <f>SUM(M122:M123)</f>
        <v>54.67</v>
      </c>
      <c r="Q122" s="76">
        <f>SUM(N122:N123)</f>
        <v>60.295000000000002</v>
      </c>
      <c r="R122" s="76">
        <f>SUM(O122:O123)</f>
        <v>87.63</v>
      </c>
      <c r="S122" s="76">
        <f>P122+P122*87%</f>
        <v>102.2329</v>
      </c>
      <c r="T122" s="76">
        <f>Q122+Q122*65%</f>
        <v>99.486750000000001</v>
      </c>
      <c r="U122" s="73">
        <f>R122+R122*72%</f>
        <v>150.72359999999998</v>
      </c>
      <c r="V122" s="7"/>
      <c r="W122" s="7"/>
      <c r="X122" s="7"/>
      <c r="Y122" s="5"/>
      <c r="Z122" s="5"/>
    </row>
    <row r="123" spans="1:26">
      <c r="A123" s="74"/>
      <c r="B123" s="95"/>
      <c r="C123" s="95"/>
      <c r="D123" s="95"/>
      <c r="E123" s="14" t="s">
        <v>55</v>
      </c>
      <c r="F123" s="11">
        <v>375</v>
      </c>
      <c r="G123" s="24">
        <v>0.02</v>
      </c>
      <c r="H123" s="24">
        <v>3.5000000000000003E-2</v>
      </c>
      <c r="I123" s="24">
        <v>4.4999999999999998E-2</v>
      </c>
      <c r="J123" s="24">
        <v>0.02</v>
      </c>
      <c r="K123" s="24">
        <v>3.5000000000000003E-2</v>
      </c>
      <c r="L123" s="24">
        <v>4.4999999999999998E-2</v>
      </c>
      <c r="M123" s="11">
        <f t="shared" si="39"/>
        <v>7.5</v>
      </c>
      <c r="N123" s="11">
        <f t="shared" si="40"/>
        <v>13.125000000000002</v>
      </c>
      <c r="O123" s="11">
        <f t="shared" si="42"/>
        <v>16.875</v>
      </c>
      <c r="P123" s="75"/>
      <c r="Q123" s="75"/>
      <c r="R123" s="75"/>
      <c r="S123" s="76"/>
      <c r="T123" s="76"/>
      <c r="U123" s="73"/>
      <c r="V123" s="7"/>
      <c r="W123" s="7"/>
      <c r="X123" s="7"/>
      <c r="Y123" s="5"/>
      <c r="Z123" s="5"/>
    </row>
    <row r="124" spans="1:26">
      <c r="A124" s="26"/>
      <c r="B124" s="14"/>
      <c r="C124" s="14"/>
      <c r="D124" s="14"/>
      <c r="E124" s="14"/>
      <c r="F124" s="11"/>
      <c r="G124" s="14"/>
      <c r="H124" s="14"/>
      <c r="I124" s="14"/>
      <c r="J124" s="14"/>
      <c r="K124" s="14"/>
      <c r="L124" s="14"/>
      <c r="M124" s="11"/>
      <c r="N124" s="11"/>
      <c r="O124" s="11"/>
      <c r="P124" s="42">
        <f t="shared" ref="P124:U124" si="44">SUM(P113:P123)</f>
        <v>273.46030000000002</v>
      </c>
      <c r="Q124" s="42">
        <f t="shared" si="44"/>
        <v>329.74930000000001</v>
      </c>
      <c r="R124" s="42">
        <f t="shared" si="44"/>
        <v>357.08429999999998</v>
      </c>
      <c r="S124" s="42">
        <f t="shared" si="44"/>
        <v>511.37076100000002</v>
      </c>
      <c r="T124" s="42">
        <f t="shared" si="44"/>
        <v>544.08634499999994</v>
      </c>
      <c r="U124" s="43">
        <f t="shared" si="44"/>
        <v>614.18499599999996</v>
      </c>
      <c r="V124" s="7"/>
      <c r="W124" s="7"/>
      <c r="X124" s="7"/>
      <c r="Y124" s="5"/>
      <c r="Z124" s="5"/>
    </row>
    <row r="125" spans="1:26">
      <c r="A125" s="77" t="s">
        <v>81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9"/>
      <c r="V125" s="7"/>
      <c r="W125" s="7"/>
      <c r="X125" s="7"/>
      <c r="Y125" s="5"/>
      <c r="Z125" s="5"/>
    </row>
    <row r="126" spans="1:26" ht="15.75" customHeight="1">
      <c r="A126" s="89" t="s">
        <v>109</v>
      </c>
      <c r="B126" s="75">
        <v>60</v>
      </c>
      <c r="C126" s="75">
        <v>100</v>
      </c>
      <c r="D126" s="75">
        <v>100</v>
      </c>
      <c r="E126" s="14" t="s">
        <v>110</v>
      </c>
      <c r="F126" s="11">
        <v>135</v>
      </c>
      <c r="G126" s="24">
        <v>4.3999999999999997E-2</v>
      </c>
      <c r="H126" s="24">
        <v>6.3E-2</v>
      </c>
      <c r="I126" s="24">
        <v>6.3E-2</v>
      </c>
      <c r="J126" s="24">
        <v>3.5000000000000003E-2</v>
      </c>
      <c r="K126" s="24">
        <v>0.05</v>
      </c>
      <c r="L126" s="24">
        <v>0.05</v>
      </c>
      <c r="M126" s="11">
        <f t="shared" ref="M126:M131" si="45">G126*F126</f>
        <v>5.9399999999999995</v>
      </c>
      <c r="N126" s="11">
        <f t="shared" ref="N126:N131" si="46">H126*F126</f>
        <v>8.5050000000000008</v>
      </c>
      <c r="O126" s="11">
        <f t="shared" ref="O126:O131" si="47">I126*F126</f>
        <v>8.5050000000000008</v>
      </c>
      <c r="P126" s="76">
        <f>SUM(M126:M131)</f>
        <v>18.645</v>
      </c>
      <c r="Q126" s="76">
        <f>SUM(N126:N131)</f>
        <v>28.802</v>
      </c>
      <c r="R126" s="76">
        <f>SUM(O126:O131)</f>
        <v>28.802</v>
      </c>
      <c r="S126" s="76">
        <f>P126+P126*87%</f>
        <v>34.866149999999998</v>
      </c>
      <c r="T126" s="76">
        <f>Q126+Q126*65%</f>
        <v>47.523299999999999</v>
      </c>
      <c r="U126" s="73">
        <f>R126+R126*72%</f>
        <v>49.539439999999999</v>
      </c>
      <c r="V126" s="7"/>
      <c r="W126" s="7"/>
      <c r="X126" s="7"/>
      <c r="Y126" s="5"/>
      <c r="Z126" s="5"/>
    </row>
    <row r="127" spans="1:26">
      <c r="A127" s="90"/>
      <c r="B127" s="75"/>
      <c r="C127" s="75"/>
      <c r="D127" s="75"/>
      <c r="E127" s="14" t="s">
        <v>13</v>
      </c>
      <c r="F127" s="11">
        <v>249</v>
      </c>
      <c r="G127" s="27">
        <v>1.0999999999999999E-2</v>
      </c>
      <c r="H127" s="27">
        <v>3.1E-2</v>
      </c>
      <c r="I127" s="27">
        <v>3.1E-2</v>
      </c>
      <c r="J127" s="24">
        <v>0.01</v>
      </c>
      <c r="K127" s="24">
        <v>0.03</v>
      </c>
      <c r="L127" s="24">
        <v>0.03</v>
      </c>
      <c r="M127" s="11">
        <f t="shared" si="45"/>
        <v>2.7389999999999999</v>
      </c>
      <c r="N127" s="11">
        <f t="shared" si="46"/>
        <v>7.7190000000000003</v>
      </c>
      <c r="O127" s="11">
        <f t="shared" si="47"/>
        <v>7.7190000000000003</v>
      </c>
      <c r="P127" s="76"/>
      <c r="Q127" s="76"/>
      <c r="R127" s="76"/>
      <c r="S127" s="76"/>
      <c r="T127" s="76"/>
      <c r="U127" s="73"/>
      <c r="V127" s="7"/>
      <c r="W127" s="7"/>
      <c r="X127" s="7"/>
      <c r="Y127" s="5"/>
      <c r="Z127" s="5"/>
    </row>
    <row r="128" spans="1:26">
      <c r="A128" s="90"/>
      <c r="B128" s="75"/>
      <c r="C128" s="75"/>
      <c r="D128" s="75"/>
      <c r="E128" s="14" t="s">
        <v>111</v>
      </c>
      <c r="F128" s="11">
        <v>2000</v>
      </c>
      <c r="G128" s="27">
        <v>3.0000000000000001E-3</v>
      </c>
      <c r="H128" s="27">
        <v>3.0000000000000001E-3</v>
      </c>
      <c r="I128" s="27">
        <v>3.0000000000000001E-3</v>
      </c>
      <c r="J128" s="27">
        <v>4.0000000000000001E-3</v>
      </c>
      <c r="K128" s="27">
        <v>4.0000000000000001E-3</v>
      </c>
      <c r="L128" s="27">
        <v>4.0000000000000001E-3</v>
      </c>
      <c r="M128" s="11">
        <f t="shared" si="45"/>
        <v>6</v>
      </c>
      <c r="N128" s="11">
        <f t="shared" si="46"/>
        <v>6</v>
      </c>
      <c r="O128" s="11">
        <f t="shared" si="47"/>
        <v>6</v>
      </c>
      <c r="P128" s="76"/>
      <c r="Q128" s="76"/>
      <c r="R128" s="76"/>
      <c r="S128" s="76"/>
      <c r="T128" s="76"/>
      <c r="U128" s="73"/>
      <c r="V128" s="7"/>
      <c r="W128" s="7"/>
      <c r="X128" s="7"/>
      <c r="Y128" s="5"/>
      <c r="Z128" s="5"/>
    </row>
    <row r="129" spans="1:26">
      <c r="A129" s="90"/>
      <c r="B129" s="75"/>
      <c r="C129" s="75"/>
      <c r="D129" s="75"/>
      <c r="E129" s="14" t="s">
        <v>21</v>
      </c>
      <c r="F129" s="11">
        <v>417</v>
      </c>
      <c r="G129" s="27">
        <v>1E-4</v>
      </c>
      <c r="H129" s="27">
        <v>1E-4</v>
      </c>
      <c r="I129" s="27">
        <v>1E-4</v>
      </c>
      <c r="J129" s="27">
        <v>1E-4</v>
      </c>
      <c r="K129" s="27">
        <v>1E-4</v>
      </c>
      <c r="L129" s="27">
        <v>1E-4</v>
      </c>
      <c r="M129" s="11">
        <f t="shared" si="45"/>
        <v>4.1700000000000001E-2</v>
      </c>
      <c r="N129" s="11">
        <f t="shared" si="46"/>
        <v>4.1700000000000001E-2</v>
      </c>
      <c r="O129" s="11">
        <f t="shared" si="47"/>
        <v>4.1700000000000001E-2</v>
      </c>
      <c r="P129" s="76"/>
      <c r="Q129" s="76"/>
      <c r="R129" s="76"/>
      <c r="S129" s="76"/>
      <c r="T129" s="76"/>
      <c r="U129" s="73"/>
      <c r="V129" s="7"/>
      <c r="W129" s="7"/>
      <c r="X129" s="7"/>
      <c r="Y129" s="5"/>
      <c r="Z129" s="5"/>
    </row>
    <row r="130" spans="1:26">
      <c r="A130" s="90"/>
      <c r="B130" s="75"/>
      <c r="C130" s="75"/>
      <c r="D130" s="75"/>
      <c r="E130" s="14" t="s">
        <v>17</v>
      </c>
      <c r="F130" s="11">
        <v>63</v>
      </c>
      <c r="G130" s="27">
        <v>1E-4</v>
      </c>
      <c r="H130" s="27">
        <v>1E-4</v>
      </c>
      <c r="I130" s="27">
        <v>1E-4</v>
      </c>
      <c r="J130" s="27">
        <v>1E-4</v>
      </c>
      <c r="K130" s="27">
        <v>1E-4</v>
      </c>
      <c r="L130" s="27">
        <v>1E-4</v>
      </c>
      <c r="M130" s="11">
        <f t="shared" si="45"/>
        <v>6.3E-3</v>
      </c>
      <c r="N130" s="11">
        <f t="shared" si="46"/>
        <v>6.3E-3</v>
      </c>
      <c r="O130" s="11">
        <f t="shared" si="47"/>
        <v>6.3E-3</v>
      </c>
      <c r="P130" s="75"/>
      <c r="Q130" s="75"/>
      <c r="R130" s="75"/>
      <c r="S130" s="76"/>
      <c r="T130" s="76"/>
      <c r="U130" s="73"/>
      <c r="V130" s="7"/>
      <c r="W130" s="7"/>
      <c r="X130" s="7"/>
      <c r="Y130" s="5"/>
      <c r="Z130" s="5"/>
    </row>
    <row r="131" spans="1:26">
      <c r="A131" s="91"/>
      <c r="B131" s="75"/>
      <c r="C131" s="75"/>
      <c r="D131" s="75"/>
      <c r="E131" s="14" t="s">
        <v>15</v>
      </c>
      <c r="F131" s="11">
        <v>653</v>
      </c>
      <c r="G131" s="27">
        <v>6.0000000000000001E-3</v>
      </c>
      <c r="H131" s="24">
        <v>0.01</v>
      </c>
      <c r="I131" s="24">
        <v>0.01</v>
      </c>
      <c r="J131" s="27">
        <v>6.0000000000000001E-3</v>
      </c>
      <c r="K131" s="24">
        <v>0.01</v>
      </c>
      <c r="L131" s="24">
        <v>0.01</v>
      </c>
      <c r="M131" s="11">
        <f t="shared" si="45"/>
        <v>3.9180000000000001</v>
      </c>
      <c r="N131" s="11">
        <f t="shared" si="46"/>
        <v>6.53</v>
      </c>
      <c r="O131" s="11">
        <f t="shared" si="47"/>
        <v>6.53</v>
      </c>
      <c r="P131" s="75"/>
      <c r="Q131" s="75"/>
      <c r="R131" s="75"/>
      <c r="S131" s="76"/>
      <c r="T131" s="76"/>
      <c r="U131" s="73"/>
      <c r="V131" s="7"/>
      <c r="W131" s="7"/>
      <c r="X131" s="7"/>
      <c r="Y131" s="5"/>
      <c r="Z131" s="5"/>
    </row>
    <row r="132" spans="1:26" ht="15.75" customHeight="1">
      <c r="A132" s="74" t="s">
        <v>105</v>
      </c>
      <c r="B132" s="75">
        <v>80</v>
      </c>
      <c r="C132" s="75">
        <v>100</v>
      </c>
      <c r="D132" s="75">
        <v>100</v>
      </c>
      <c r="E132" s="44" t="s">
        <v>86</v>
      </c>
      <c r="F132" s="11">
        <v>3000</v>
      </c>
      <c r="G132" s="27">
        <v>7.6999999999999999E-2</v>
      </c>
      <c r="H132" s="24">
        <v>0.10199999999999999</v>
      </c>
      <c r="I132" s="24">
        <v>0.10199999999999999</v>
      </c>
      <c r="J132" s="24">
        <v>5.6000000000000001E-2</v>
      </c>
      <c r="K132" s="24">
        <v>9.5000000000000001E-2</v>
      </c>
      <c r="L132" s="24">
        <v>9.5000000000000001E-2</v>
      </c>
      <c r="M132" s="11">
        <f t="shared" ref="M132:M138" si="48">G132*F132</f>
        <v>231</v>
      </c>
      <c r="N132" s="11">
        <f t="shared" ref="N132:N138" si="49">H132*F132</f>
        <v>306</v>
      </c>
      <c r="O132" s="11">
        <f t="shared" ref="O132:O138" si="50">I132*F132</f>
        <v>306</v>
      </c>
      <c r="P132" s="76">
        <f>SUM(M132:M138)</f>
        <v>262.57729999999998</v>
      </c>
      <c r="Q132" s="76">
        <f>SUM(N132:N138)</f>
        <v>345.82130000000001</v>
      </c>
      <c r="R132" s="76">
        <f>SUM(O132:O138)</f>
        <v>345.82130000000001</v>
      </c>
      <c r="S132" s="76">
        <f>P132+P132*87%</f>
        <v>491.01955099999998</v>
      </c>
      <c r="T132" s="76">
        <f>Q132+Q132*65%</f>
        <v>570.60514499999999</v>
      </c>
      <c r="U132" s="73">
        <f>R132+R132*72%</f>
        <v>594.812636</v>
      </c>
      <c r="V132" s="7"/>
      <c r="W132" s="7"/>
      <c r="X132" s="7"/>
      <c r="Y132" s="5"/>
      <c r="Z132" s="5"/>
    </row>
    <row r="133" spans="1:26" ht="15" customHeight="1">
      <c r="A133" s="74"/>
      <c r="B133" s="75"/>
      <c r="C133" s="75"/>
      <c r="D133" s="75"/>
      <c r="E133" s="53" t="s">
        <v>44</v>
      </c>
      <c r="F133" s="11">
        <v>186</v>
      </c>
      <c r="G133" s="27">
        <v>1.4E-2</v>
      </c>
      <c r="H133" s="27">
        <v>1.7999999999999999E-2</v>
      </c>
      <c r="I133" s="27">
        <v>1.7999999999999999E-2</v>
      </c>
      <c r="J133" s="27">
        <v>1.4E-2</v>
      </c>
      <c r="K133" s="27">
        <v>2.3E-2</v>
      </c>
      <c r="L133" s="27">
        <v>2.3E-2</v>
      </c>
      <c r="M133" s="11">
        <f t="shared" si="48"/>
        <v>2.6040000000000001</v>
      </c>
      <c r="N133" s="11">
        <f t="shared" si="49"/>
        <v>3.3479999999999999</v>
      </c>
      <c r="O133" s="11">
        <f t="shared" si="50"/>
        <v>3.3479999999999999</v>
      </c>
      <c r="P133" s="76"/>
      <c r="Q133" s="76"/>
      <c r="R133" s="76"/>
      <c r="S133" s="76"/>
      <c r="T133" s="76"/>
      <c r="U133" s="73"/>
      <c r="V133" s="7"/>
      <c r="W133" s="7"/>
      <c r="X133" s="7"/>
      <c r="Y133" s="5"/>
      <c r="Z133" s="5"/>
    </row>
    <row r="134" spans="1:26" ht="15" customHeight="1">
      <c r="A134" s="74"/>
      <c r="B134" s="75"/>
      <c r="C134" s="75"/>
      <c r="D134" s="75"/>
      <c r="E134" s="14" t="s">
        <v>14</v>
      </c>
      <c r="F134" s="11">
        <v>125</v>
      </c>
      <c r="G134" s="27">
        <v>6.0000000000000001E-3</v>
      </c>
      <c r="H134" s="27">
        <v>8.9999999999999993E-3</v>
      </c>
      <c r="I134" s="27">
        <v>8.9999999999999993E-3</v>
      </c>
      <c r="J134" s="24">
        <v>5.0000000000000001E-3</v>
      </c>
      <c r="K134" s="24">
        <v>0.01</v>
      </c>
      <c r="L134" s="24">
        <v>0.01</v>
      </c>
      <c r="M134" s="11">
        <f t="shared" si="48"/>
        <v>0.75</v>
      </c>
      <c r="N134" s="11">
        <f t="shared" si="49"/>
        <v>1.125</v>
      </c>
      <c r="O134" s="11">
        <f t="shared" si="50"/>
        <v>1.125</v>
      </c>
      <c r="P134" s="76"/>
      <c r="Q134" s="76"/>
      <c r="R134" s="76"/>
      <c r="S134" s="76"/>
      <c r="T134" s="76"/>
      <c r="U134" s="73"/>
      <c r="V134" s="7"/>
      <c r="W134" s="7"/>
      <c r="X134" s="7"/>
      <c r="Y134" s="5"/>
      <c r="Z134" s="5"/>
    </row>
    <row r="135" spans="1:26" ht="15.75" customHeight="1">
      <c r="A135" s="74"/>
      <c r="B135" s="75"/>
      <c r="C135" s="75"/>
      <c r="D135" s="75"/>
      <c r="E135" s="14" t="s">
        <v>22</v>
      </c>
      <c r="F135" s="11">
        <v>468</v>
      </c>
      <c r="G135" s="27">
        <v>1.4E-2</v>
      </c>
      <c r="H135" s="27">
        <v>1.7999999999999999E-2</v>
      </c>
      <c r="I135" s="27">
        <v>1.7999999999999999E-2</v>
      </c>
      <c r="J135" s="27">
        <v>1.4E-2</v>
      </c>
      <c r="K135" s="27">
        <v>2.3E-2</v>
      </c>
      <c r="L135" s="27">
        <v>2.3E-2</v>
      </c>
      <c r="M135" s="11">
        <f t="shared" si="48"/>
        <v>6.5520000000000005</v>
      </c>
      <c r="N135" s="11">
        <f t="shared" si="49"/>
        <v>8.4239999999999995</v>
      </c>
      <c r="O135" s="11">
        <f t="shared" si="50"/>
        <v>8.4239999999999995</v>
      </c>
      <c r="P135" s="76"/>
      <c r="Q135" s="76"/>
      <c r="R135" s="76"/>
      <c r="S135" s="76"/>
      <c r="T135" s="76"/>
      <c r="U135" s="73"/>
      <c r="V135" s="7"/>
      <c r="W135" s="7"/>
      <c r="X135" s="7"/>
      <c r="Y135" s="5"/>
      <c r="Z135" s="5"/>
    </row>
    <row r="136" spans="1:26" ht="15" customHeight="1">
      <c r="A136" s="74"/>
      <c r="B136" s="75"/>
      <c r="C136" s="75"/>
      <c r="D136" s="75"/>
      <c r="E136" s="14" t="s">
        <v>45</v>
      </c>
      <c r="F136" s="11">
        <v>2300</v>
      </c>
      <c r="G136" s="27">
        <v>8.0000000000000002E-3</v>
      </c>
      <c r="H136" s="27">
        <v>0.01</v>
      </c>
      <c r="I136" s="27">
        <v>0.01</v>
      </c>
      <c r="J136" s="27">
        <v>8.0000000000000002E-3</v>
      </c>
      <c r="K136" s="24">
        <v>1.2E-2</v>
      </c>
      <c r="L136" s="24">
        <v>1.2E-2</v>
      </c>
      <c r="M136" s="54">
        <f t="shared" si="48"/>
        <v>18.400000000000002</v>
      </c>
      <c r="N136" s="54">
        <f t="shared" si="49"/>
        <v>23</v>
      </c>
      <c r="O136" s="54">
        <f t="shared" si="50"/>
        <v>23</v>
      </c>
      <c r="P136" s="76"/>
      <c r="Q136" s="76"/>
      <c r="R136" s="76"/>
      <c r="S136" s="76"/>
      <c r="T136" s="76"/>
      <c r="U136" s="73"/>
      <c r="V136" s="7"/>
      <c r="W136" s="7"/>
      <c r="X136" s="7"/>
      <c r="Y136" s="5"/>
      <c r="Z136" s="5"/>
    </row>
    <row r="137" spans="1:26" ht="15" customHeight="1">
      <c r="A137" s="74"/>
      <c r="B137" s="75"/>
      <c r="C137" s="75"/>
      <c r="D137" s="75"/>
      <c r="E137" s="14" t="s">
        <v>83</v>
      </c>
      <c r="F137" s="11">
        <v>653</v>
      </c>
      <c r="G137" s="27">
        <v>5.0000000000000001E-3</v>
      </c>
      <c r="H137" s="27">
        <v>6.0000000000000001E-3</v>
      </c>
      <c r="I137" s="27">
        <v>6.0000000000000001E-3</v>
      </c>
      <c r="J137" s="27">
        <v>5.0000000000000001E-3</v>
      </c>
      <c r="K137" s="27">
        <v>7.0000000000000001E-3</v>
      </c>
      <c r="L137" s="27">
        <v>7.0000000000000001E-3</v>
      </c>
      <c r="M137" s="54">
        <f t="shared" si="48"/>
        <v>3.2650000000000001</v>
      </c>
      <c r="N137" s="54">
        <f t="shared" si="49"/>
        <v>3.9180000000000001</v>
      </c>
      <c r="O137" s="54">
        <f t="shared" si="50"/>
        <v>3.9180000000000001</v>
      </c>
      <c r="P137" s="76"/>
      <c r="Q137" s="76"/>
      <c r="R137" s="76"/>
      <c r="S137" s="76"/>
      <c r="T137" s="76"/>
      <c r="U137" s="73"/>
      <c r="V137" s="7"/>
      <c r="W137" s="7"/>
      <c r="X137" s="7"/>
      <c r="Y137" s="5"/>
      <c r="Z137" s="5"/>
    </row>
    <row r="138" spans="1:26" ht="15" customHeight="1">
      <c r="A138" s="74"/>
      <c r="B138" s="75"/>
      <c r="C138" s="75"/>
      <c r="D138" s="75"/>
      <c r="E138" s="14" t="s">
        <v>17</v>
      </c>
      <c r="F138" s="11">
        <v>63</v>
      </c>
      <c r="G138" s="27">
        <v>1E-4</v>
      </c>
      <c r="H138" s="27">
        <v>1E-4</v>
      </c>
      <c r="I138" s="27">
        <v>1E-4</v>
      </c>
      <c r="J138" s="27">
        <v>1E-4</v>
      </c>
      <c r="K138" s="27">
        <v>1E-4</v>
      </c>
      <c r="L138" s="27">
        <v>1E-4</v>
      </c>
      <c r="M138" s="11">
        <f t="shared" si="48"/>
        <v>6.3E-3</v>
      </c>
      <c r="N138" s="11">
        <f t="shared" si="49"/>
        <v>6.3E-3</v>
      </c>
      <c r="O138" s="11">
        <f t="shared" si="50"/>
        <v>6.3E-3</v>
      </c>
      <c r="P138" s="76"/>
      <c r="Q138" s="76"/>
      <c r="R138" s="76"/>
      <c r="S138" s="76"/>
      <c r="T138" s="76"/>
      <c r="U138" s="73"/>
      <c r="V138" s="7"/>
      <c r="W138" s="7"/>
      <c r="X138" s="7"/>
      <c r="Y138" s="5"/>
      <c r="Z138" s="5"/>
    </row>
    <row r="139" spans="1:26" ht="15" customHeight="1">
      <c r="A139" s="89" t="s">
        <v>36</v>
      </c>
      <c r="B139" s="92">
        <v>20</v>
      </c>
      <c r="C139" s="92">
        <v>20</v>
      </c>
      <c r="D139" s="92">
        <v>20</v>
      </c>
      <c r="E139" s="14" t="s">
        <v>15</v>
      </c>
      <c r="F139" s="45">
        <v>653</v>
      </c>
      <c r="G139" s="46">
        <v>4.0000000000000002E-4</v>
      </c>
      <c r="H139" s="46">
        <v>4.0000000000000002E-4</v>
      </c>
      <c r="I139" s="46">
        <v>4.0000000000000002E-4</v>
      </c>
      <c r="J139" s="46">
        <v>4.0000000000000002E-4</v>
      </c>
      <c r="K139" s="46">
        <v>4.0000000000000002E-4</v>
      </c>
      <c r="L139" s="46">
        <v>4.0000000000000002E-4</v>
      </c>
      <c r="M139" s="11">
        <f t="shared" ref="M139:M145" si="51">G139*F139</f>
        <v>0.26119999999999999</v>
      </c>
      <c r="N139" s="11">
        <f t="shared" ref="N139:N145" si="52">H139*F139</f>
        <v>0.26119999999999999</v>
      </c>
      <c r="O139" s="11">
        <f t="shared" ref="O139:O145" si="53">I139*F139</f>
        <v>0.26119999999999999</v>
      </c>
      <c r="P139" s="86">
        <f>SUM(M139:M145)</f>
        <v>5.8081000000000014</v>
      </c>
      <c r="Q139" s="86">
        <f t="shared" ref="Q139:R139" si="54">SUM(N139:N145)</f>
        <v>5.8081000000000014</v>
      </c>
      <c r="R139" s="86">
        <f t="shared" si="54"/>
        <v>5.8081000000000014</v>
      </c>
      <c r="S139" s="86">
        <f>P139+P139*87%</f>
        <v>10.861147000000003</v>
      </c>
      <c r="T139" s="86">
        <f>Q139+Q139*65%</f>
        <v>9.5833650000000024</v>
      </c>
      <c r="U139" s="86">
        <f>R139+R139*72%</f>
        <v>9.9899320000000031</v>
      </c>
      <c r="V139" s="7"/>
      <c r="W139" s="7"/>
      <c r="X139" s="7"/>
      <c r="Y139" s="5"/>
      <c r="Z139" s="5"/>
    </row>
    <row r="140" spans="1:26" ht="15" customHeight="1">
      <c r="A140" s="90"/>
      <c r="B140" s="93"/>
      <c r="C140" s="93"/>
      <c r="D140" s="93"/>
      <c r="E140" s="14" t="s">
        <v>16</v>
      </c>
      <c r="F140" s="45">
        <v>255</v>
      </c>
      <c r="G140" s="46">
        <v>1E-3</v>
      </c>
      <c r="H140" s="46">
        <v>1E-3</v>
      </c>
      <c r="I140" s="46">
        <v>1E-3</v>
      </c>
      <c r="J140" s="46">
        <v>1E-3</v>
      </c>
      <c r="K140" s="46">
        <v>1E-3</v>
      </c>
      <c r="L140" s="46">
        <v>1E-3</v>
      </c>
      <c r="M140" s="11">
        <f t="shared" si="51"/>
        <v>0.255</v>
      </c>
      <c r="N140" s="11">
        <f t="shared" si="52"/>
        <v>0.255</v>
      </c>
      <c r="O140" s="11">
        <f t="shared" si="53"/>
        <v>0.255</v>
      </c>
      <c r="P140" s="87"/>
      <c r="Q140" s="87"/>
      <c r="R140" s="87"/>
      <c r="S140" s="87"/>
      <c r="T140" s="87"/>
      <c r="U140" s="87"/>
      <c r="V140" s="7"/>
      <c r="W140" s="7"/>
      <c r="X140" s="7"/>
      <c r="Y140" s="5"/>
      <c r="Z140" s="5"/>
    </row>
    <row r="141" spans="1:26" ht="15" customHeight="1">
      <c r="A141" s="90"/>
      <c r="B141" s="93"/>
      <c r="C141" s="93"/>
      <c r="D141" s="93"/>
      <c r="E141" s="14" t="s">
        <v>74</v>
      </c>
      <c r="F141" s="45">
        <v>2300</v>
      </c>
      <c r="G141" s="46">
        <v>2E-3</v>
      </c>
      <c r="H141" s="46">
        <v>2E-3</v>
      </c>
      <c r="I141" s="46">
        <v>2E-3</v>
      </c>
      <c r="J141" s="46">
        <v>2E-3</v>
      </c>
      <c r="K141" s="46">
        <v>2E-3</v>
      </c>
      <c r="L141" s="46">
        <v>2E-3</v>
      </c>
      <c r="M141" s="11">
        <f t="shared" si="51"/>
        <v>4.6000000000000005</v>
      </c>
      <c r="N141" s="11">
        <f t="shared" si="52"/>
        <v>4.6000000000000005</v>
      </c>
      <c r="O141" s="11">
        <f t="shared" si="53"/>
        <v>4.6000000000000005</v>
      </c>
      <c r="P141" s="87"/>
      <c r="Q141" s="87"/>
      <c r="R141" s="87"/>
      <c r="S141" s="87"/>
      <c r="T141" s="87"/>
      <c r="U141" s="87"/>
      <c r="V141" s="7"/>
      <c r="W141" s="7"/>
      <c r="X141" s="7"/>
      <c r="Y141" s="5"/>
      <c r="Z141" s="5"/>
    </row>
    <row r="142" spans="1:26" ht="15.75" customHeight="1">
      <c r="A142" s="90"/>
      <c r="B142" s="93"/>
      <c r="C142" s="93"/>
      <c r="D142" s="93"/>
      <c r="E142" s="14" t="s">
        <v>13</v>
      </c>
      <c r="F142" s="45">
        <v>249</v>
      </c>
      <c r="G142" s="46">
        <v>2E-3</v>
      </c>
      <c r="H142" s="46">
        <v>2E-3</v>
      </c>
      <c r="I142" s="46">
        <v>2E-3</v>
      </c>
      <c r="J142" s="46">
        <v>1.6000000000000001E-3</v>
      </c>
      <c r="K142" s="46">
        <v>1.6000000000000001E-3</v>
      </c>
      <c r="L142" s="46">
        <v>1.6000000000000001E-3</v>
      </c>
      <c r="M142" s="11">
        <f t="shared" si="51"/>
        <v>0.498</v>
      </c>
      <c r="N142" s="11">
        <f t="shared" si="52"/>
        <v>0.498</v>
      </c>
      <c r="O142" s="11">
        <f t="shared" si="53"/>
        <v>0.498</v>
      </c>
      <c r="P142" s="87"/>
      <c r="Q142" s="87"/>
      <c r="R142" s="87"/>
      <c r="S142" s="87"/>
      <c r="T142" s="87"/>
      <c r="U142" s="87"/>
      <c r="V142" s="7"/>
      <c r="W142" s="7"/>
      <c r="X142" s="7"/>
      <c r="Y142" s="5"/>
      <c r="Z142" s="5"/>
    </row>
    <row r="143" spans="1:26" ht="15" customHeight="1">
      <c r="A143" s="90"/>
      <c r="B143" s="93"/>
      <c r="C143" s="93"/>
      <c r="D143" s="93"/>
      <c r="E143" s="14" t="s">
        <v>14</v>
      </c>
      <c r="F143" s="45">
        <v>125</v>
      </c>
      <c r="G143" s="46">
        <v>5.0000000000000001E-4</v>
      </c>
      <c r="H143" s="46">
        <v>5.0000000000000001E-4</v>
      </c>
      <c r="I143" s="46">
        <v>5.0000000000000001E-4</v>
      </c>
      <c r="J143" s="46">
        <v>4.0000000000000002E-4</v>
      </c>
      <c r="K143" s="46">
        <v>4.0000000000000002E-4</v>
      </c>
      <c r="L143" s="46">
        <v>4.0000000000000002E-4</v>
      </c>
      <c r="M143" s="11">
        <f t="shared" si="51"/>
        <v>6.25E-2</v>
      </c>
      <c r="N143" s="11">
        <f t="shared" si="52"/>
        <v>6.25E-2</v>
      </c>
      <c r="O143" s="11">
        <f t="shared" si="53"/>
        <v>6.25E-2</v>
      </c>
      <c r="P143" s="87"/>
      <c r="Q143" s="87"/>
      <c r="R143" s="87"/>
      <c r="S143" s="87"/>
      <c r="T143" s="87"/>
      <c r="U143" s="87"/>
      <c r="V143" s="7"/>
      <c r="W143" s="7"/>
      <c r="X143" s="7"/>
      <c r="Y143" s="5"/>
      <c r="Z143" s="5"/>
    </row>
    <row r="144" spans="1:26" ht="15" customHeight="1">
      <c r="A144" s="90"/>
      <c r="B144" s="93"/>
      <c r="C144" s="93"/>
      <c r="D144" s="93"/>
      <c r="E144" s="14" t="s">
        <v>97</v>
      </c>
      <c r="F144" s="45">
        <v>417</v>
      </c>
      <c r="G144" s="46">
        <v>2.9999999999999997E-4</v>
      </c>
      <c r="H144" s="46">
        <v>2.9999999999999997E-4</v>
      </c>
      <c r="I144" s="46">
        <v>2.9999999999999997E-4</v>
      </c>
      <c r="J144" s="46">
        <v>2.9999999999999997E-4</v>
      </c>
      <c r="K144" s="46">
        <v>2.9999999999999997E-4</v>
      </c>
      <c r="L144" s="46">
        <v>2.9999999999999997E-4</v>
      </c>
      <c r="M144" s="11">
        <f t="shared" si="51"/>
        <v>0.12509999999999999</v>
      </c>
      <c r="N144" s="11">
        <f t="shared" si="52"/>
        <v>0.12509999999999999</v>
      </c>
      <c r="O144" s="11">
        <f t="shared" si="53"/>
        <v>0.12509999999999999</v>
      </c>
      <c r="P144" s="87"/>
      <c r="Q144" s="87"/>
      <c r="R144" s="87"/>
      <c r="S144" s="87"/>
      <c r="T144" s="87"/>
      <c r="U144" s="87"/>
      <c r="V144" s="7"/>
      <c r="W144" s="7"/>
      <c r="X144" s="7"/>
      <c r="Y144" s="5"/>
      <c r="Z144" s="5"/>
    </row>
    <row r="145" spans="1:26" ht="15" customHeight="1">
      <c r="A145" s="91"/>
      <c r="B145" s="94"/>
      <c r="C145" s="94"/>
      <c r="D145" s="94"/>
      <c r="E145" s="14" t="s">
        <v>17</v>
      </c>
      <c r="F145" s="11">
        <v>63</v>
      </c>
      <c r="G145" s="27">
        <v>1E-4</v>
      </c>
      <c r="H145" s="27">
        <v>1E-4</v>
      </c>
      <c r="I145" s="27">
        <v>1E-4</v>
      </c>
      <c r="J145" s="27">
        <v>1E-4</v>
      </c>
      <c r="K145" s="27">
        <v>1E-4</v>
      </c>
      <c r="L145" s="27">
        <v>1E-4</v>
      </c>
      <c r="M145" s="11">
        <f t="shared" si="51"/>
        <v>6.3E-3</v>
      </c>
      <c r="N145" s="11">
        <f t="shared" si="52"/>
        <v>6.3E-3</v>
      </c>
      <c r="O145" s="11">
        <f t="shared" si="53"/>
        <v>6.3E-3</v>
      </c>
      <c r="P145" s="88"/>
      <c r="Q145" s="88"/>
      <c r="R145" s="88"/>
      <c r="S145" s="88"/>
      <c r="T145" s="88"/>
      <c r="U145" s="88"/>
      <c r="V145" s="7"/>
      <c r="W145" s="7"/>
      <c r="X145" s="7"/>
      <c r="Y145" s="5"/>
      <c r="Z145" s="5"/>
    </row>
    <row r="146" spans="1:26" ht="15" customHeight="1">
      <c r="A146" s="74" t="s">
        <v>37</v>
      </c>
      <c r="B146" s="75" t="s">
        <v>53</v>
      </c>
      <c r="C146" s="75" t="s">
        <v>54</v>
      </c>
      <c r="D146" s="75" t="s">
        <v>90</v>
      </c>
      <c r="E146" s="36" t="s">
        <v>38</v>
      </c>
      <c r="F146" s="25">
        <v>439</v>
      </c>
      <c r="G146" s="24">
        <v>3.5000000000000003E-2</v>
      </c>
      <c r="H146" s="24">
        <v>5.2999999999999999E-2</v>
      </c>
      <c r="I146" s="24">
        <v>5.2999999999999999E-2</v>
      </c>
      <c r="J146" s="24">
        <v>3.5000000000000003E-2</v>
      </c>
      <c r="K146" s="24">
        <v>5.2999999999999999E-2</v>
      </c>
      <c r="L146" s="24">
        <v>5.2999999999999999E-2</v>
      </c>
      <c r="M146" s="25">
        <f>G146*F146</f>
        <v>15.365000000000002</v>
      </c>
      <c r="N146" s="25">
        <f t="shared" ref="N146:N151" si="55">H146*F146</f>
        <v>23.266999999999999</v>
      </c>
      <c r="O146" s="25">
        <f t="shared" ref="O146:O151" si="56">I146*F146</f>
        <v>23.266999999999999</v>
      </c>
      <c r="P146" s="76">
        <f>SUM(M146:M148)</f>
        <v>50.881300000000003</v>
      </c>
      <c r="Q146" s="76">
        <f>SUM(N146:N148)</f>
        <v>76.538299999999992</v>
      </c>
      <c r="R146" s="76">
        <f>SUM(O146:O148)</f>
        <v>76.538299999999992</v>
      </c>
      <c r="S146" s="76">
        <f>P146+P146*87%</f>
        <v>95.148031000000003</v>
      </c>
      <c r="T146" s="76">
        <f>Q146+Q146*65%</f>
        <v>126.28819499999999</v>
      </c>
      <c r="U146" s="73">
        <f>R146+R146*72%</f>
        <v>131.64587599999999</v>
      </c>
      <c r="V146" s="3"/>
      <c r="W146" s="7"/>
      <c r="X146" s="7"/>
      <c r="Y146" s="5"/>
      <c r="Z146" s="5"/>
    </row>
    <row r="147" spans="1:26" ht="15" customHeight="1">
      <c r="A147" s="74"/>
      <c r="B147" s="75"/>
      <c r="C147" s="75"/>
      <c r="D147" s="75"/>
      <c r="E147" s="14" t="s">
        <v>39</v>
      </c>
      <c r="F147" s="25">
        <v>3551</v>
      </c>
      <c r="G147" s="24">
        <v>0.01</v>
      </c>
      <c r="H147" s="24">
        <v>1.4999999999999999E-2</v>
      </c>
      <c r="I147" s="24">
        <v>1.4999999999999999E-2</v>
      </c>
      <c r="J147" s="24">
        <v>0.01</v>
      </c>
      <c r="K147" s="24">
        <v>1.4999999999999999E-2</v>
      </c>
      <c r="L147" s="24">
        <v>1.4999999999999999E-2</v>
      </c>
      <c r="M147" s="25">
        <f>G147*F147</f>
        <v>35.51</v>
      </c>
      <c r="N147" s="25">
        <f t="shared" si="55"/>
        <v>53.265000000000001</v>
      </c>
      <c r="O147" s="25">
        <f t="shared" si="56"/>
        <v>53.265000000000001</v>
      </c>
      <c r="P147" s="76"/>
      <c r="Q147" s="76"/>
      <c r="R147" s="76"/>
      <c r="S147" s="76"/>
      <c r="T147" s="76"/>
      <c r="U147" s="73"/>
      <c r="V147" s="3"/>
      <c r="W147" s="7"/>
      <c r="X147" s="7"/>
      <c r="Y147" s="5"/>
      <c r="Z147" s="5"/>
    </row>
    <row r="148" spans="1:26" ht="15" customHeight="1">
      <c r="A148" s="74"/>
      <c r="B148" s="75"/>
      <c r="C148" s="75"/>
      <c r="D148" s="75"/>
      <c r="E148" s="14" t="s">
        <v>17</v>
      </c>
      <c r="F148" s="25">
        <v>63</v>
      </c>
      <c r="G148" s="28">
        <v>1E-4</v>
      </c>
      <c r="H148" s="28">
        <v>1E-4</v>
      </c>
      <c r="I148" s="28">
        <v>1E-4</v>
      </c>
      <c r="J148" s="28">
        <v>1E-4</v>
      </c>
      <c r="K148" s="28">
        <v>1E-4</v>
      </c>
      <c r="L148" s="28">
        <v>1E-4</v>
      </c>
      <c r="M148" s="25">
        <f>G148*F148</f>
        <v>6.3E-3</v>
      </c>
      <c r="N148" s="25">
        <f t="shared" si="55"/>
        <v>6.3E-3</v>
      </c>
      <c r="O148" s="25">
        <f t="shared" si="56"/>
        <v>6.3E-3</v>
      </c>
      <c r="P148" s="75"/>
      <c r="Q148" s="75"/>
      <c r="R148" s="75"/>
      <c r="S148" s="76"/>
      <c r="T148" s="76"/>
      <c r="U148" s="73"/>
      <c r="V148" s="3"/>
      <c r="W148" s="7"/>
      <c r="X148" s="7"/>
      <c r="Y148" s="5"/>
      <c r="Z148" s="5"/>
    </row>
    <row r="149" spans="1:26" ht="15.75" customHeight="1">
      <c r="A149" s="74" t="s">
        <v>40</v>
      </c>
      <c r="B149" s="75">
        <v>200</v>
      </c>
      <c r="C149" s="75">
        <v>200</v>
      </c>
      <c r="D149" s="75">
        <v>200</v>
      </c>
      <c r="E149" s="14" t="s">
        <v>42</v>
      </c>
      <c r="F149" s="11">
        <v>2000</v>
      </c>
      <c r="G149" s="37">
        <v>0.02</v>
      </c>
      <c r="H149" s="37">
        <v>0.02</v>
      </c>
      <c r="I149" s="37">
        <v>0.02</v>
      </c>
      <c r="J149" s="37">
        <v>0.02</v>
      </c>
      <c r="K149" s="37">
        <v>0.02</v>
      </c>
      <c r="L149" s="37">
        <v>0.02</v>
      </c>
      <c r="M149" s="11">
        <f t="shared" ref="M149:M151" si="57">G149*F149</f>
        <v>40</v>
      </c>
      <c r="N149" s="11">
        <f t="shared" si="55"/>
        <v>40</v>
      </c>
      <c r="O149" s="11">
        <f t="shared" si="56"/>
        <v>40</v>
      </c>
      <c r="P149" s="76">
        <f>SUM(M149:M151)</f>
        <v>45.218999999999994</v>
      </c>
      <c r="Q149" s="76">
        <f>SUM(N149:N151)</f>
        <v>45.218999999999994</v>
      </c>
      <c r="R149" s="76">
        <f>SUM(O149:O151)</f>
        <v>45.218999999999994</v>
      </c>
      <c r="S149" s="76">
        <f>P149+P149*87%</f>
        <v>84.559529999999995</v>
      </c>
      <c r="T149" s="76">
        <f>Q149+Q149*65%</f>
        <v>74.611349999999987</v>
      </c>
      <c r="U149" s="73">
        <f>R149+R149*72%</f>
        <v>77.776679999999999</v>
      </c>
      <c r="V149" s="7"/>
      <c r="W149" s="7"/>
      <c r="X149" s="7"/>
      <c r="Y149" s="5"/>
      <c r="Z149" s="5"/>
    </row>
    <row r="150" spans="1:26">
      <c r="A150" s="74"/>
      <c r="B150" s="75"/>
      <c r="C150" s="75"/>
      <c r="D150" s="75"/>
      <c r="E150" s="47" t="s">
        <v>21</v>
      </c>
      <c r="F150" s="11">
        <v>417</v>
      </c>
      <c r="G150" s="27">
        <v>7.0000000000000001E-3</v>
      </c>
      <c r="H150" s="24">
        <v>7.0000000000000001E-3</v>
      </c>
      <c r="I150" s="27">
        <v>7.0000000000000001E-3</v>
      </c>
      <c r="J150" s="27">
        <v>7.0000000000000001E-3</v>
      </c>
      <c r="K150" s="24">
        <v>7.0000000000000001E-3</v>
      </c>
      <c r="L150" s="27">
        <v>7.0000000000000001E-3</v>
      </c>
      <c r="M150" s="11">
        <f t="shared" si="57"/>
        <v>2.919</v>
      </c>
      <c r="N150" s="11">
        <f t="shared" si="55"/>
        <v>2.919</v>
      </c>
      <c r="O150" s="11">
        <f t="shared" si="56"/>
        <v>2.919</v>
      </c>
      <c r="P150" s="76"/>
      <c r="Q150" s="76"/>
      <c r="R150" s="76"/>
      <c r="S150" s="76"/>
      <c r="T150" s="76"/>
      <c r="U150" s="73"/>
      <c r="V150" s="7"/>
      <c r="W150" s="7"/>
      <c r="X150" s="7"/>
      <c r="Y150" s="5"/>
      <c r="Z150" s="5"/>
    </row>
    <row r="151" spans="1:26">
      <c r="A151" s="74"/>
      <c r="B151" s="75"/>
      <c r="C151" s="75"/>
      <c r="D151" s="75"/>
      <c r="E151" s="14" t="s">
        <v>29</v>
      </c>
      <c r="F151" s="11">
        <v>2300</v>
      </c>
      <c r="G151" s="27">
        <v>1E-3</v>
      </c>
      <c r="H151" s="27">
        <v>1E-3</v>
      </c>
      <c r="I151" s="27">
        <v>1E-3</v>
      </c>
      <c r="J151" s="27">
        <v>1E-3</v>
      </c>
      <c r="K151" s="27">
        <v>1E-3</v>
      </c>
      <c r="L151" s="27">
        <v>1E-3</v>
      </c>
      <c r="M151" s="11">
        <f t="shared" si="57"/>
        <v>2.3000000000000003</v>
      </c>
      <c r="N151" s="11">
        <f t="shared" si="55"/>
        <v>2.3000000000000003</v>
      </c>
      <c r="O151" s="11">
        <f t="shared" si="56"/>
        <v>2.3000000000000003</v>
      </c>
      <c r="P151" s="76"/>
      <c r="Q151" s="76"/>
      <c r="R151" s="76"/>
      <c r="S151" s="76"/>
      <c r="T151" s="76"/>
      <c r="U151" s="73"/>
      <c r="V151" s="7"/>
      <c r="W151" s="7"/>
      <c r="X151" s="7"/>
      <c r="Y151" s="5"/>
      <c r="Z151" s="5"/>
    </row>
    <row r="152" spans="1:26">
      <c r="A152" s="40" t="s">
        <v>23</v>
      </c>
      <c r="B152" s="27">
        <v>20</v>
      </c>
      <c r="C152" s="27">
        <v>35</v>
      </c>
      <c r="D152" s="27">
        <v>40</v>
      </c>
      <c r="E152" s="29" t="s">
        <v>23</v>
      </c>
      <c r="F152" s="11">
        <v>375</v>
      </c>
      <c r="G152" s="24">
        <v>0.02</v>
      </c>
      <c r="H152" s="27">
        <v>3.5000000000000003E-2</v>
      </c>
      <c r="I152" s="24">
        <v>0.04</v>
      </c>
      <c r="J152" s="24">
        <v>0.02</v>
      </c>
      <c r="K152" s="27">
        <v>3.5000000000000003E-2</v>
      </c>
      <c r="L152" s="24">
        <v>0.04</v>
      </c>
      <c r="M152" s="11">
        <f t="shared" ref="M152" si="58">G152*F152</f>
        <v>7.5</v>
      </c>
      <c r="N152" s="11">
        <f t="shared" ref="N152" si="59">H152*F152</f>
        <v>13.125000000000002</v>
      </c>
      <c r="O152" s="11">
        <f t="shared" ref="O152" si="60">I152*F152</f>
        <v>15</v>
      </c>
      <c r="P152" s="11">
        <f>SUM(M152)</f>
        <v>7.5</v>
      </c>
      <c r="Q152" s="11">
        <f>SUM(N152)</f>
        <v>13.125000000000002</v>
      </c>
      <c r="R152" s="11">
        <f>SUM(O152)</f>
        <v>15</v>
      </c>
      <c r="S152" s="27">
        <f>P152+P152*87%</f>
        <v>14.025</v>
      </c>
      <c r="T152" s="11">
        <f>Q152+Q152*65%</f>
        <v>21.656250000000004</v>
      </c>
      <c r="U152" s="48">
        <f>R152+R152*72%</f>
        <v>25.799999999999997</v>
      </c>
      <c r="V152" s="7"/>
      <c r="W152" s="7"/>
      <c r="X152" s="7"/>
      <c r="Y152" s="5"/>
      <c r="Z152" s="5"/>
    </row>
    <row r="153" spans="1:26">
      <c r="A153" s="26"/>
      <c r="B153" s="14"/>
      <c r="C153" s="14"/>
      <c r="D153" s="14"/>
      <c r="E153" s="14"/>
      <c r="F153" s="11"/>
      <c r="G153" s="14"/>
      <c r="H153" s="14"/>
      <c r="I153" s="14"/>
      <c r="J153" s="14"/>
      <c r="K153" s="14"/>
      <c r="L153" s="14"/>
      <c r="M153" s="11"/>
      <c r="N153" s="11"/>
      <c r="O153" s="11"/>
      <c r="P153" s="42">
        <f>SUM(P126:P152)</f>
        <v>390.63069999999999</v>
      </c>
      <c r="Q153" s="42">
        <f t="shared" ref="Q153:U153" si="61">SUM(Q126:Q152)</f>
        <v>515.31370000000004</v>
      </c>
      <c r="R153" s="42">
        <f t="shared" si="61"/>
        <v>517.18870000000004</v>
      </c>
      <c r="S153" s="42">
        <f t="shared" si="61"/>
        <v>730.47940899999992</v>
      </c>
      <c r="T153" s="42">
        <f t="shared" si="61"/>
        <v>850.26760499999989</v>
      </c>
      <c r="U153" s="42">
        <f t="shared" si="61"/>
        <v>889.56456399999979</v>
      </c>
      <c r="V153" s="7"/>
      <c r="W153" s="7"/>
      <c r="X153" s="7"/>
      <c r="Y153" s="5"/>
      <c r="Z153" s="5"/>
    </row>
    <row r="154" spans="1:26">
      <c r="A154" s="77" t="s">
        <v>85</v>
      </c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9"/>
      <c r="V154" s="7"/>
      <c r="W154" s="7"/>
      <c r="X154" s="7"/>
      <c r="Y154" s="5"/>
      <c r="Z154" s="5"/>
    </row>
    <row r="155" spans="1:26" ht="30">
      <c r="A155" s="84" t="s">
        <v>113</v>
      </c>
      <c r="B155" s="85">
        <v>180</v>
      </c>
      <c r="C155" s="85">
        <v>250</v>
      </c>
      <c r="D155" s="85">
        <v>250</v>
      </c>
      <c r="E155" s="68" t="s">
        <v>107</v>
      </c>
      <c r="F155" s="11">
        <v>3000</v>
      </c>
      <c r="G155" s="27">
        <v>0.16200000000000001</v>
      </c>
      <c r="H155" s="24">
        <v>0.216</v>
      </c>
      <c r="I155" s="24">
        <v>0.215</v>
      </c>
      <c r="J155" s="24">
        <v>0.11899999999999999</v>
      </c>
      <c r="K155" s="24">
        <v>0.159</v>
      </c>
      <c r="L155" s="24">
        <v>0.159</v>
      </c>
      <c r="M155" s="11">
        <f t="shared" ref="M155:M160" si="62">G155*F155</f>
        <v>486</v>
      </c>
      <c r="N155" s="11">
        <f t="shared" ref="N155:N160" si="63">H155*F155</f>
        <v>648</v>
      </c>
      <c r="O155" s="11">
        <f t="shared" ref="O155:O160" si="64">I155*F155</f>
        <v>645</v>
      </c>
      <c r="P155" s="76">
        <f>SUM(M155:M160)</f>
        <v>510.30330000000004</v>
      </c>
      <c r="Q155" s="76">
        <f>SUM(N155:N160)</f>
        <v>682.53530000000001</v>
      </c>
      <c r="R155" s="76">
        <f>SUM(O155:O160)</f>
        <v>679.53530000000001</v>
      </c>
      <c r="S155" s="76">
        <f>P155+P155*87%</f>
        <v>954.26717100000008</v>
      </c>
      <c r="T155" s="76">
        <f>Q155+Q155*65%</f>
        <v>1126.1832449999999</v>
      </c>
      <c r="U155" s="73">
        <f>R155+R155*72%</f>
        <v>1168.800716</v>
      </c>
      <c r="V155" s="7"/>
      <c r="W155" s="7"/>
      <c r="X155" s="7"/>
      <c r="Y155" s="5"/>
      <c r="Z155" s="5"/>
    </row>
    <row r="156" spans="1:26" ht="15.75" customHeight="1">
      <c r="A156" s="84"/>
      <c r="B156" s="85"/>
      <c r="C156" s="85"/>
      <c r="D156" s="85"/>
      <c r="E156" s="69" t="s">
        <v>15</v>
      </c>
      <c r="F156" s="11">
        <v>653</v>
      </c>
      <c r="G156" s="24">
        <v>5.0000000000000001E-3</v>
      </c>
      <c r="H156" s="24">
        <v>5.0000000000000001E-3</v>
      </c>
      <c r="I156" s="24">
        <v>5.0000000000000001E-3</v>
      </c>
      <c r="J156" s="24">
        <v>5.0000000000000001E-3</v>
      </c>
      <c r="K156" s="24">
        <v>5.0000000000000001E-3</v>
      </c>
      <c r="L156" s="24">
        <v>5.0000000000000001E-3</v>
      </c>
      <c r="M156" s="11">
        <f t="shared" si="62"/>
        <v>3.2650000000000001</v>
      </c>
      <c r="N156" s="11">
        <f t="shared" si="63"/>
        <v>3.2650000000000001</v>
      </c>
      <c r="O156" s="11">
        <f t="shared" si="64"/>
        <v>3.2650000000000001</v>
      </c>
      <c r="P156" s="76"/>
      <c r="Q156" s="76"/>
      <c r="R156" s="76"/>
      <c r="S156" s="76"/>
      <c r="T156" s="76"/>
      <c r="U156" s="73"/>
      <c r="V156" s="7"/>
      <c r="W156" s="7"/>
      <c r="X156" s="7"/>
      <c r="Y156" s="5"/>
      <c r="Z156" s="5"/>
    </row>
    <row r="157" spans="1:26">
      <c r="A157" s="84"/>
      <c r="B157" s="85"/>
      <c r="C157" s="85"/>
      <c r="D157" s="85"/>
      <c r="E157" s="69" t="s">
        <v>28</v>
      </c>
      <c r="F157" s="11">
        <v>180</v>
      </c>
      <c r="G157" s="24">
        <v>8.5000000000000006E-2</v>
      </c>
      <c r="H157" s="24">
        <v>0.128</v>
      </c>
      <c r="I157" s="24">
        <v>0.128</v>
      </c>
      <c r="J157" s="24" t="s">
        <v>82</v>
      </c>
      <c r="K157" s="24">
        <v>9.6000000000000002E-2</v>
      </c>
      <c r="L157" s="24">
        <v>9.6000000000000002E-2</v>
      </c>
      <c r="M157" s="11">
        <f t="shared" si="62"/>
        <v>15.3</v>
      </c>
      <c r="N157" s="11">
        <f t="shared" si="63"/>
        <v>23.04</v>
      </c>
      <c r="O157" s="11">
        <f t="shared" si="64"/>
        <v>23.04</v>
      </c>
      <c r="P157" s="76"/>
      <c r="Q157" s="76"/>
      <c r="R157" s="76"/>
      <c r="S157" s="76"/>
      <c r="T157" s="76"/>
      <c r="U157" s="73"/>
      <c r="V157" s="7"/>
      <c r="W157" s="7"/>
      <c r="X157" s="7"/>
      <c r="Y157" s="5"/>
      <c r="Z157" s="5"/>
    </row>
    <row r="158" spans="1:26">
      <c r="A158" s="84"/>
      <c r="B158" s="85"/>
      <c r="C158" s="85"/>
      <c r="D158" s="85"/>
      <c r="E158" s="69" t="s">
        <v>13</v>
      </c>
      <c r="F158" s="11">
        <v>249</v>
      </c>
      <c r="G158" s="24">
        <v>1.7999999999999999E-2</v>
      </c>
      <c r="H158" s="24">
        <v>2.5999999999999999E-2</v>
      </c>
      <c r="I158" s="24">
        <v>2.5999999999999999E-2</v>
      </c>
      <c r="J158" s="24">
        <v>1.4E-2</v>
      </c>
      <c r="K158" s="24">
        <v>2.1000000000000001E-2</v>
      </c>
      <c r="L158" s="24">
        <v>2.1000000000000001E-2</v>
      </c>
      <c r="M158" s="11">
        <f t="shared" si="62"/>
        <v>4.4819999999999993</v>
      </c>
      <c r="N158" s="11">
        <f t="shared" si="63"/>
        <v>6.4739999999999993</v>
      </c>
      <c r="O158" s="11">
        <f t="shared" si="64"/>
        <v>6.4739999999999993</v>
      </c>
      <c r="P158" s="76"/>
      <c r="Q158" s="76"/>
      <c r="R158" s="76"/>
      <c r="S158" s="76"/>
      <c r="T158" s="76"/>
      <c r="U158" s="73"/>
      <c r="V158" s="7"/>
      <c r="W158" s="7"/>
      <c r="X158" s="7"/>
      <c r="Y158" s="5"/>
      <c r="Z158" s="5"/>
    </row>
    <row r="159" spans="1:26">
      <c r="A159" s="84"/>
      <c r="B159" s="85"/>
      <c r="C159" s="85"/>
      <c r="D159" s="85"/>
      <c r="E159" s="69" t="s">
        <v>14</v>
      </c>
      <c r="F159" s="11">
        <v>125</v>
      </c>
      <c r="G159" s="27">
        <v>0.01</v>
      </c>
      <c r="H159" s="27">
        <v>1.4E-2</v>
      </c>
      <c r="I159" s="27">
        <v>1.4E-2</v>
      </c>
      <c r="J159" s="24">
        <v>8.0000000000000002E-3</v>
      </c>
      <c r="K159" s="24">
        <v>1.2E-2</v>
      </c>
      <c r="L159" s="24">
        <v>1.2E-2</v>
      </c>
      <c r="M159" s="11">
        <f t="shared" si="62"/>
        <v>1.25</v>
      </c>
      <c r="N159" s="11">
        <f t="shared" si="63"/>
        <v>1.75</v>
      </c>
      <c r="O159" s="11">
        <f t="shared" si="64"/>
        <v>1.75</v>
      </c>
      <c r="P159" s="76"/>
      <c r="Q159" s="76"/>
      <c r="R159" s="76"/>
      <c r="S159" s="76"/>
      <c r="T159" s="76"/>
      <c r="U159" s="73"/>
      <c r="V159" s="7"/>
      <c r="W159" s="7"/>
      <c r="X159" s="7"/>
      <c r="Y159" s="5"/>
      <c r="Z159" s="5"/>
    </row>
    <row r="160" spans="1:26" ht="15.75" thickBot="1">
      <c r="A160" s="84"/>
      <c r="B160" s="85"/>
      <c r="C160" s="85"/>
      <c r="D160" s="85"/>
      <c r="E160" s="70" t="s">
        <v>17</v>
      </c>
      <c r="F160" s="11">
        <v>63</v>
      </c>
      <c r="G160" s="27">
        <v>1E-4</v>
      </c>
      <c r="H160" s="27">
        <v>1E-4</v>
      </c>
      <c r="I160" s="27">
        <v>1E-4</v>
      </c>
      <c r="J160" s="27">
        <v>1E-4</v>
      </c>
      <c r="K160" s="27">
        <v>1E-4</v>
      </c>
      <c r="L160" s="27">
        <v>1E-4</v>
      </c>
      <c r="M160" s="11">
        <f t="shared" si="62"/>
        <v>6.3E-3</v>
      </c>
      <c r="N160" s="11">
        <f t="shared" si="63"/>
        <v>6.3E-3</v>
      </c>
      <c r="O160" s="11">
        <f t="shared" si="64"/>
        <v>6.3E-3</v>
      </c>
      <c r="P160" s="76"/>
      <c r="Q160" s="76"/>
      <c r="R160" s="76"/>
      <c r="S160" s="76"/>
      <c r="T160" s="76"/>
      <c r="U160" s="73"/>
      <c r="V160" s="7"/>
      <c r="W160" s="7"/>
      <c r="X160" s="7"/>
      <c r="Y160" s="5"/>
      <c r="Z160" s="5"/>
    </row>
    <row r="161" spans="1:26">
      <c r="A161" s="74" t="s">
        <v>95</v>
      </c>
      <c r="B161" s="75">
        <v>200</v>
      </c>
      <c r="C161" s="75">
        <v>200</v>
      </c>
      <c r="D161" s="75">
        <v>200</v>
      </c>
      <c r="E161" s="29" t="s">
        <v>33</v>
      </c>
      <c r="F161" s="11">
        <v>645</v>
      </c>
      <c r="G161" s="27">
        <v>2.8000000000000001E-2</v>
      </c>
      <c r="H161" s="27">
        <v>2.8000000000000001E-2</v>
      </c>
      <c r="I161" s="27">
        <v>2.8000000000000001E-2</v>
      </c>
      <c r="J161" s="24">
        <v>2.4E-2</v>
      </c>
      <c r="K161" s="24">
        <v>2.4E-2</v>
      </c>
      <c r="L161" s="24">
        <v>2.4E-2</v>
      </c>
      <c r="M161" s="11">
        <f t="shared" ref="M161:M164" si="65">G161*F161</f>
        <v>18.059999999999999</v>
      </c>
      <c r="N161" s="11">
        <f t="shared" ref="N161:N164" si="66">H161*F161</f>
        <v>18.059999999999999</v>
      </c>
      <c r="O161" s="11">
        <f t="shared" ref="O161:O164" si="67">I161*F161</f>
        <v>18.059999999999999</v>
      </c>
      <c r="P161" s="76">
        <f>SUM(M161:M163)</f>
        <v>32.858999999999995</v>
      </c>
      <c r="Q161" s="76">
        <f>SUM(N161:N163)</f>
        <v>32.858999999999995</v>
      </c>
      <c r="R161" s="76">
        <f>SUM(O161:O163)</f>
        <v>32.858999999999995</v>
      </c>
      <c r="S161" s="76">
        <f>P161+P161*87%</f>
        <v>61.446329999999989</v>
      </c>
      <c r="T161" s="76">
        <f>Q161+Q161*65%</f>
        <v>54.217349999999996</v>
      </c>
      <c r="U161" s="73">
        <f>R161+R161*72%</f>
        <v>56.517479999999992</v>
      </c>
      <c r="V161" s="7"/>
      <c r="W161" s="7"/>
      <c r="X161" s="7"/>
      <c r="Y161" s="5"/>
      <c r="Z161" s="5"/>
    </row>
    <row r="162" spans="1:26">
      <c r="A162" s="74"/>
      <c r="B162" s="75"/>
      <c r="C162" s="75"/>
      <c r="D162" s="75"/>
      <c r="E162" s="14" t="s">
        <v>21</v>
      </c>
      <c r="F162" s="11">
        <v>417</v>
      </c>
      <c r="G162" s="24">
        <v>7.0000000000000001E-3</v>
      </c>
      <c r="H162" s="24">
        <v>7.0000000000000001E-3</v>
      </c>
      <c r="I162" s="24">
        <v>7.0000000000000001E-3</v>
      </c>
      <c r="J162" s="24">
        <v>7.0000000000000001E-3</v>
      </c>
      <c r="K162" s="24">
        <v>7.0000000000000001E-3</v>
      </c>
      <c r="L162" s="24">
        <v>7.0000000000000001E-3</v>
      </c>
      <c r="M162" s="11">
        <f t="shared" si="65"/>
        <v>2.919</v>
      </c>
      <c r="N162" s="11">
        <f t="shared" si="66"/>
        <v>2.919</v>
      </c>
      <c r="O162" s="11">
        <f t="shared" si="67"/>
        <v>2.919</v>
      </c>
      <c r="P162" s="75"/>
      <c r="Q162" s="75"/>
      <c r="R162" s="75"/>
      <c r="S162" s="75"/>
      <c r="T162" s="75"/>
      <c r="U162" s="83"/>
      <c r="V162" s="7"/>
      <c r="W162" s="7"/>
      <c r="X162" s="7"/>
      <c r="Y162" s="5"/>
      <c r="Z162" s="5"/>
    </row>
    <row r="163" spans="1:26">
      <c r="A163" s="74"/>
      <c r="B163" s="75"/>
      <c r="C163" s="75"/>
      <c r="D163" s="75"/>
      <c r="E163" s="14" t="s">
        <v>31</v>
      </c>
      <c r="F163" s="11">
        <v>1320</v>
      </c>
      <c r="G163" s="27">
        <v>8.9999999999999993E-3</v>
      </c>
      <c r="H163" s="27">
        <v>8.9999999999999993E-3</v>
      </c>
      <c r="I163" s="27">
        <v>8.9999999999999993E-3</v>
      </c>
      <c r="J163" s="27">
        <v>8.9999999999999993E-3</v>
      </c>
      <c r="K163" s="27">
        <v>8.9999999999999993E-3</v>
      </c>
      <c r="L163" s="27">
        <v>8.9999999999999993E-3</v>
      </c>
      <c r="M163" s="11">
        <f t="shared" si="65"/>
        <v>11.879999999999999</v>
      </c>
      <c r="N163" s="11">
        <f t="shared" si="66"/>
        <v>11.879999999999999</v>
      </c>
      <c r="O163" s="11">
        <f t="shared" si="67"/>
        <v>11.879999999999999</v>
      </c>
      <c r="P163" s="75"/>
      <c r="Q163" s="75"/>
      <c r="R163" s="75"/>
      <c r="S163" s="75"/>
      <c r="T163" s="75"/>
      <c r="U163" s="83"/>
      <c r="V163" s="7"/>
      <c r="W163" s="7"/>
      <c r="X163" s="7"/>
      <c r="Y163" s="5"/>
      <c r="Z163" s="5"/>
    </row>
    <row r="164" spans="1:26">
      <c r="A164" s="40" t="s">
        <v>24</v>
      </c>
      <c r="B164" s="27">
        <v>20</v>
      </c>
      <c r="C164" s="27">
        <v>35</v>
      </c>
      <c r="D164" s="27">
        <v>40</v>
      </c>
      <c r="E164" s="55" t="s">
        <v>24</v>
      </c>
      <c r="F164" s="11">
        <v>375</v>
      </c>
      <c r="G164" s="24">
        <v>0.02</v>
      </c>
      <c r="H164" s="27">
        <v>3.5000000000000003E-2</v>
      </c>
      <c r="I164" s="24">
        <v>0.04</v>
      </c>
      <c r="J164" s="24">
        <v>0.02</v>
      </c>
      <c r="K164" s="27">
        <v>3.5000000000000003E-2</v>
      </c>
      <c r="L164" s="24">
        <v>0.04</v>
      </c>
      <c r="M164" s="11">
        <f t="shared" si="65"/>
        <v>7.5</v>
      </c>
      <c r="N164" s="11">
        <f t="shared" si="66"/>
        <v>13.125000000000002</v>
      </c>
      <c r="O164" s="11">
        <f t="shared" si="67"/>
        <v>15</v>
      </c>
      <c r="P164" s="11">
        <f>SUM(M164)</f>
        <v>7.5</v>
      </c>
      <c r="Q164" s="11">
        <f>SUM(N164)</f>
        <v>13.125000000000002</v>
      </c>
      <c r="R164" s="11">
        <f>SUM(O164)</f>
        <v>15</v>
      </c>
      <c r="S164" s="11">
        <f>P164+P164*87%</f>
        <v>14.025</v>
      </c>
      <c r="T164" s="11">
        <f>Q164+Q164*65%</f>
        <v>21.656250000000004</v>
      </c>
      <c r="U164" s="48">
        <f>R164+R164*72%</f>
        <v>25.799999999999997</v>
      </c>
      <c r="V164" s="7"/>
      <c r="W164" s="7"/>
      <c r="X164" s="7"/>
      <c r="Y164" s="5"/>
      <c r="Z164" s="5"/>
    </row>
    <row r="165" spans="1:26">
      <c r="A165" s="26"/>
      <c r="B165" s="14"/>
      <c r="C165" s="14"/>
      <c r="D165" s="14"/>
      <c r="E165" s="14"/>
      <c r="F165" s="11"/>
      <c r="G165" s="14"/>
      <c r="H165" s="14"/>
      <c r="I165" s="14"/>
      <c r="J165" s="14"/>
      <c r="K165" s="14"/>
      <c r="L165" s="14"/>
      <c r="M165" s="11"/>
      <c r="N165" s="11"/>
      <c r="O165" s="11"/>
      <c r="P165" s="42">
        <f t="shared" ref="P165:U165" si="68">SUM(P155:P164)</f>
        <v>550.66230000000007</v>
      </c>
      <c r="Q165" s="42">
        <f t="shared" si="68"/>
        <v>728.51930000000004</v>
      </c>
      <c r="R165" s="42">
        <f t="shared" si="68"/>
        <v>727.39430000000004</v>
      </c>
      <c r="S165" s="42">
        <f t="shared" si="68"/>
        <v>1029.738501</v>
      </c>
      <c r="T165" s="42">
        <f t="shared" si="68"/>
        <v>1202.0568449999998</v>
      </c>
      <c r="U165" s="42">
        <f t="shared" si="68"/>
        <v>1251.1181959999999</v>
      </c>
      <c r="V165" s="7"/>
      <c r="W165" s="7"/>
      <c r="X165" s="7"/>
      <c r="Y165" s="5"/>
      <c r="Z165" s="5"/>
    </row>
    <row r="166" spans="1:26">
      <c r="A166" s="77" t="s">
        <v>41</v>
      </c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9"/>
      <c r="V166" s="7"/>
      <c r="W166" s="7"/>
      <c r="X166" s="7"/>
      <c r="Y166" s="5"/>
      <c r="Z166" s="5"/>
    </row>
    <row r="167" spans="1:26">
      <c r="A167" s="74" t="s">
        <v>89</v>
      </c>
      <c r="B167" s="75">
        <v>80</v>
      </c>
      <c r="C167" s="75">
        <v>100</v>
      </c>
      <c r="D167" s="75">
        <v>100</v>
      </c>
      <c r="E167" s="14" t="s">
        <v>58</v>
      </c>
      <c r="F167" s="11">
        <v>1800</v>
      </c>
      <c r="G167" s="24">
        <v>6.6000000000000003E-2</v>
      </c>
      <c r="H167" s="24">
        <v>8.8999999999999996E-2</v>
      </c>
      <c r="I167" s="24">
        <v>8.8999999999999996E-2</v>
      </c>
      <c r="J167" s="24">
        <v>4.8000000000000001E-2</v>
      </c>
      <c r="K167" s="24">
        <v>6.5000000000000002E-2</v>
      </c>
      <c r="L167" s="24">
        <v>6.5000000000000002E-2</v>
      </c>
      <c r="M167" s="11">
        <f>G167*F167</f>
        <v>118.80000000000001</v>
      </c>
      <c r="N167" s="11">
        <f>H167*F167</f>
        <v>160.19999999999999</v>
      </c>
      <c r="O167" s="11">
        <f>I167*F167</f>
        <v>160.19999999999999</v>
      </c>
      <c r="P167" s="76">
        <f>SUM(M167:M171)</f>
        <v>146.459</v>
      </c>
      <c r="Q167" s="76">
        <f>SUM(N167:N171)</f>
        <v>198.31099999999998</v>
      </c>
      <c r="R167" s="76">
        <f>SUM(O167:O171)</f>
        <v>198.31099999999998</v>
      </c>
      <c r="S167" s="76">
        <f>P167+P167*87%</f>
        <v>273.87833000000001</v>
      </c>
      <c r="T167" s="76">
        <f>Q167+Q167*65%</f>
        <v>327.21314999999993</v>
      </c>
      <c r="U167" s="73">
        <f>R167+R167*72%</f>
        <v>341.09491999999995</v>
      </c>
      <c r="V167" s="7"/>
      <c r="W167" s="7"/>
      <c r="X167" s="7"/>
      <c r="Y167" s="5"/>
      <c r="Z167" s="5"/>
    </row>
    <row r="168" spans="1:26" ht="29.25" customHeight="1">
      <c r="A168" s="74"/>
      <c r="B168" s="75"/>
      <c r="C168" s="75"/>
      <c r="D168" s="75"/>
      <c r="E168" s="36" t="s">
        <v>44</v>
      </c>
      <c r="F168" s="11">
        <v>186</v>
      </c>
      <c r="G168" s="24">
        <v>1.4E-2</v>
      </c>
      <c r="H168" s="24">
        <v>1.7999999999999999E-2</v>
      </c>
      <c r="I168" s="24">
        <v>1.7999999999999999E-2</v>
      </c>
      <c r="J168" s="24">
        <v>1.4E-2</v>
      </c>
      <c r="K168" s="24">
        <v>1.7999999999999999E-2</v>
      </c>
      <c r="L168" s="24">
        <v>1.7999999999999999E-2</v>
      </c>
      <c r="M168" s="11">
        <f>G168*F168</f>
        <v>2.6040000000000001</v>
      </c>
      <c r="N168" s="11">
        <f>H168*F168</f>
        <v>3.3479999999999999</v>
      </c>
      <c r="O168" s="11">
        <f>I168*F168</f>
        <v>3.3479999999999999</v>
      </c>
      <c r="P168" s="76"/>
      <c r="Q168" s="76"/>
      <c r="R168" s="76"/>
      <c r="S168" s="76"/>
      <c r="T168" s="76"/>
      <c r="U168" s="73"/>
      <c r="V168" s="7"/>
      <c r="W168" s="7"/>
      <c r="X168" s="7"/>
      <c r="Y168" s="5"/>
      <c r="Z168" s="5"/>
    </row>
    <row r="169" spans="1:26">
      <c r="A169" s="74"/>
      <c r="B169" s="75"/>
      <c r="C169" s="75"/>
      <c r="D169" s="75"/>
      <c r="E169" s="14" t="s">
        <v>22</v>
      </c>
      <c r="F169" s="11">
        <v>468</v>
      </c>
      <c r="G169" s="24">
        <v>1.9E-2</v>
      </c>
      <c r="H169" s="24">
        <v>2.5000000000000001E-2</v>
      </c>
      <c r="I169" s="24">
        <v>2.5000000000000001E-2</v>
      </c>
      <c r="J169" s="24">
        <v>1.9E-2</v>
      </c>
      <c r="K169" s="24">
        <v>2.5000000000000001E-2</v>
      </c>
      <c r="L169" s="24">
        <v>2.5000000000000001E-2</v>
      </c>
      <c r="M169" s="11">
        <f>G169*F169</f>
        <v>8.8919999999999995</v>
      </c>
      <c r="N169" s="11">
        <f>H169*F169</f>
        <v>11.700000000000001</v>
      </c>
      <c r="O169" s="11">
        <f>I169*F169</f>
        <v>11.700000000000001</v>
      </c>
      <c r="P169" s="75"/>
      <c r="Q169" s="75"/>
      <c r="R169" s="75"/>
      <c r="S169" s="76"/>
      <c r="T169" s="76"/>
      <c r="U169" s="73"/>
      <c r="V169" s="7"/>
      <c r="W169" s="7"/>
      <c r="X169" s="7"/>
      <c r="Y169" s="5"/>
      <c r="Z169" s="5"/>
    </row>
    <row r="170" spans="1:26">
      <c r="A170" s="74"/>
      <c r="B170" s="75"/>
      <c r="C170" s="75"/>
      <c r="D170" s="75"/>
      <c r="E170" s="14" t="s">
        <v>45</v>
      </c>
      <c r="F170" s="11">
        <v>2300</v>
      </c>
      <c r="G170" s="24">
        <v>7.0000000000000001E-3</v>
      </c>
      <c r="H170" s="24">
        <v>0.01</v>
      </c>
      <c r="I170" s="24">
        <v>0.01</v>
      </c>
      <c r="J170" s="24">
        <v>7.0000000000000001E-3</v>
      </c>
      <c r="K170" s="24">
        <v>0.01</v>
      </c>
      <c r="L170" s="24">
        <v>0.01</v>
      </c>
      <c r="M170" s="11">
        <f>G170*F170</f>
        <v>16.100000000000001</v>
      </c>
      <c r="N170" s="11">
        <f>H170*F170</f>
        <v>23</v>
      </c>
      <c r="O170" s="11">
        <f>I170*F170</f>
        <v>23</v>
      </c>
      <c r="P170" s="75"/>
      <c r="Q170" s="75"/>
      <c r="R170" s="75"/>
      <c r="S170" s="76"/>
      <c r="T170" s="76"/>
      <c r="U170" s="73"/>
      <c r="V170" s="7"/>
      <c r="W170" s="7"/>
      <c r="X170" s="7"/>
      <c r="Y170" s="5"/>
      <c r="Z170" s="5"/>
    </row>
    <row r="171" spans="1:26">
      <c r="A171" s="74"/>
      <c r="B171" s="75"/>
      <c r="C171" s="75"/>
      <c r="D171" s="75"/>
      <c r="E171" s="14" t="s">
        <v>17</v>
      </c>
      <c r="F171" s="11">
        <v>63</v>
      </c>
      <c r="G171" s="27">
        <v>1E-3</v>
      </c>
      <c r="H171" s="27">
        <v>1E-3</v>
      </c>
      <c r="I171" s="27">
        <v>1E-3</v>
      </c>
      <c r="J171" s="27">
        <v>1E-3</v>
      </c>
      <c r="K171" s="27">
        <v>1E-3</v>
      </c>
      <c r="L171" s="27">
        <v>1E-3</v>
      </c>
      <c r="M171" s="11">
        <f>G171*F171</f>
        <v>6.3E-2</v>
      </c>
      <c r="N171" s="11">
        <f>H171*F171</f>
        <v>6.3E-2</v>
      </c>
      <c r="O171" s="11">
        <f>I171*F171</f>
        <v>6.3E-2</v>
      </c>
      <c r="P171" s="75"/>
      <c r="Q171" s="75"/>
      <c r="R171" s="75"/>
      <c r="S171" s="76"/>
      <c r="T171" s="76"/>
      <c r="U171" s="73"/>
      <c r="V171" s="7"/>
      <c r="W171" s="7"/>
      <c r="X171" s="7"/>
      <c r="Y171" s="5"/>
      <c r="Z171" s="5"/>
    </row>
    <row r="172" spans="1:26">
      <c r="A172" s="89" t="s">
        <v>36</v>
      </c>
      <c r="B172" s="92">
        <v>20</v>
      </c>
      <c r="C172" s="92">
        <v>20</v>
      </c>
      <c r="D172" s="92">
        <v>20</v>
      </c>
      <c r="E172" s="14" t="s">
        <v>15</v>
      </c>
      <c r="F172" s="45">
        <v>653</v>
      </c>
      <c r="G172" s="46">
        <v>4.0000000000000002E-4</v>
      </c>
      <c r="H172" s="46">
        <v>4.0000000000000002E-4</v>
      </c>
      <c r="I172" s="46">
        <v>4.0000000000000002E-4</v>
      </c>
      <c r="J172" s="46">
        <v>4.0000000000000002E-4</v>
      </c>
      <c r="K172" s="46">
        <v>4.0000000000000002E-4</v>
      </c>
      <c r="L172" s="46">
        <v>4.0000000000000002E-4</v>
      </c>
      <c r="M172" s="11">
        <f t="shared" ref="M172:M182" si="69">G172*F172</f>
        <v>0.26119999999999999</v>
      </c>
      <c r="N172" s="11">
        <f t="shared" ref="N172:N182" si="70">H172*F172</f>
        <v>0.26119999999999999</v>
      </c>
      <c r="O172" s="11">
        <f t="shared" ref="O172:O181" si="71">I172*F172</f>
        <v>0.26119999999999999</v>
      </c>
      <c r="P172" s="86">
        <f>SUM(M172:M178)</f>
        <v>5.8081000000000014</v>
      </c>
      <c r="Q172" s="86">
        <f t="shared" ref="Q172" si="72">SUM(N172:N178)</f>
        <v>5.8081000000000014</v>
      </c>
      <c r="R172" s="86">
        <f t="shared" ref="R172" si="73">SUM(O172:O178)</f>
        <v>5.8081000000000014</v>
      </c>
      <c r="S172" s="86">
        <f>P172+P172*87%</f>
        <v>10.861147000000003</v>
      </c>
      <c r="T172" s="86">
        <f>Q172+Q172*65%</f>
        <v>9.5833650000000024</v>
      </c>
      <c r="U172" s="86">
        <f>R172+R172*72%</f>
        <v>9.9899320000000031</v>
      </c>
      <c r="V172" s="7"/>
      <c r="W172" s="7"/>
      <c r="X172" s="7"/>
      <c r="Y172" s="5"/>
      <c r="Z172" s="5"/>
    </row>
    <row r="173" spans="1:26">
      <c r="A173" s="90"/>
      <c r="B173" s="93"/>
      <c r="C173" s="93"/>
      <c r="D173" s="93"/>
      <c r="E173" s="14" t="s">
        <v>16</v>
      </c>
      <c r="F173" s="45">
        <v>255</v>
      </c>
      <c r="G173" s="46">
        <v>1E-3</v>
      </c>
      <c r="H173" s="46">
        <v>1E-3</v>
      </c>
      <c r="I173" s="46">
        <v>1E-3</v>
      </c>
      <c r="J173" s="46">
        <v>1E-3</v>
      </c>
      <c r="K173" s="46">
        <v>1E-3</v>
      </c>
      <c r="L173" s="46">
        <v>1E-3</v>
      </c>
      <c r="M173" s="11">
        <f t="shared" si="69"/>
        <v>0.255</v>
      </c>
      <c r="N173" s="11">
        <f t="shared" si="70"/>
        <v>0.255</v>
      </c>
      <c r="O173" s="11">
        <f t="shared" si="71"/>
        <v>0.255</v>
      </c>
      <c r="P173" s="87"/>
      <c r="Q173" s="87"/>
      <c r="R173" s="87"/>
      <c r="S173" s="87"/>
      <c r="T173" s="87"/>
      <c r="U173" s="87"/>
      <c r="V173" s="7"/>
      <c r="W173" s="7"/>
      <c r="X173" s="7"/>
      <c r="Y173" s="5"/>
      <c r="Z173" s="5"/>
    </row>
    <row r="174" spans="1:26">
      <c r="A174" s="90"/>
      <c r="B174" s="93"/>
      <c r="C174" s="93"/>
      <c r="D174" s="93"/>
      <c r="E174" s="14" t="s">
        <v>74</v>
      </c>
      <c r="F174" s="45">
        <v>2300</v>
      </c>
      <c r="G174" s="46">
        <v>2E-3</v>
      </c>
      <c r="H174" s="46">
        <v>2E-3</v>
      </c>
      <c r="I174" s="46">
        <v>2E-3</v>
      </c>
      <c r="J174" s="46">
        <v>2E-3</v>
      </c>
      <c r="K174" s="46">
        <v>2E-3</v>
      </c>
      <c r="L174" s="46">
        <v>2E-3</v>
      </c>
      <c r="M174" s="11">
        <f t="shared" si="69"/>
        <v>4.6000000000000005</v>
      </c>
      <c r="N174" s="11">
        <f t="shared" si="70"/>
        <v>4.6000000000000005</v>
      </c>
      <c r="O174" s="11">
        <f t="shared" si="71"/>
        <v>4.6000000000000005</v>
      </c>
      <c r="P174" s="87"/>
      <c r="Q174" s="87"/>
      <c r="R174" s="87"/>
      <c r="S174" s="87"/>
      <c r="T174" s="87"/>
      <c r="U174" s="87"/>
      <c r="V174" s="7"/>
      <c r="W174" s="7"/>
      <c r="X174" s="7"/>
      <c r="Y174" s="5"/>
      <c r="Z174" s="5"/>
    </row>
    <row r="175" spans="1:26">
      <c r="A175" s="90"/>
      <c r="B175" s="93"/>
      <c r="C175" s="93"/>
      <c r="D175" s="93"/>
      <c r="E175" s="14" t="s">
        <v>13</v>
      </c>
      <c r="F175" s="45">
        <v>249</v>
      </c>
      <c r="G175" s="46">
        <v>2E-3</v>
      </c>
      <c r="H175" s="46">
        <v>2E-3</v>
      </c>
      <c r="I175" s="46">
        <v>2E-3</v>
      </c>
      <c r="J175" s="46">
        <v>1.6000000000000001E-3</v>
      </c>
      <c r="K175" s="46">
        <v>1.6000000000000001E-3</v>
      </c>
      <c r="L175" s="46">
        <v>1.6000000000000001E-3</v>
      </c>
      <c r="M175" s="11">
        <f t="shared" si="69"/>
        <v>0.498</v>
      </c>
      <c r="N175" s="11">
        <f t="shared" si="70"/>
        <v>0.498</v>
      </c>
      <c r="O175" s="11">
        <f t="shared" si="71"/>
        <v>0.498</v>
      </c>
      <c r="P175" s="87"/>
      <c r="Q175" s="87"/>
      <c r="R175" s="87"/>
      <c r="S175" s="87"/>
      <c r="T175" s="87"/>
      <c r="U175" s="87"/>
      <c r="V175" s="7"/>
      <c r="W175" s="7"/>
      <c r="X175" s="7"/>
      <c r="Y175" s="5"/>
      <c r="Z175" s="5"/>
    </row>
    <row r="176" spans="1:26" ht="15.75" customHeight="1">
      <c r="A176" s="90"/>
      <c r="B176" s="93"/>
      <c r="C176" s="93"/>
      <c r="D176" s="93"/>
      <c r="E176" s="14" t="s">
        <v>14</v>
      </c>
      <c r="F176" s="45">
        <v>125</v>
      </c>
      <c r="G176" s="46">
        <v>5.0000000000000001E-4</v>
      </c>
      <c r="H176" s="46">
        <v>5.0000000000000001E-4</v>
      </c>
      <c r="I176" s="46">
        <v>5.0000000000000001E-4</v>
      </c>
      <c r="J176" s="46">
        <v>4.0000000000000002E-4</v>
      </c>
      <c r="K176" s="46">
        <v>4.0000000000000002E-4</v>
      </c>
      <c r="L176" s="46">
        <v>4.0000000000000002E-4</v>
      </c>
      <c r="M176" s="11">
        <f t="shared" si="69"/>
        <v>6.25E-2</v>
      </c>
      <c r="N176" s="11">
        <f t="shared" si="70"/>
        <v>6.25E-2</v>
      </c>
      <c r="O176" s="11">
        <f t="shared" si="71"/>
        <v>6.25E-2</v>
      </c>
      <c r="P176" s="87"/>
      <c r="Q176" s="87"/>
      <c r="R176" s="87"/>
      <c r="S176" s="87"/>
      <c r="T176" s="87"/>
      <c r="U176" s="87"/>
      <c r="V176" s="7"/>
      <c r="W176" s="7"/>
      <c r="X176" s="7"/>
      <c r="Y176" s="5"/>
      <c r="Z176" s="5"/>
    </row>
    <row r="177" spans="1:26">
      <c r="A177" s="90"/>
      <c r="B177" s="93"/>
      <c r="C177" s="93"/>
      <c r="D177" s="93"/>
      <c r="E177" s="14" t="s">
        <v>97</v>
      </c>
      <c r="F177" s="45">
        <v>417</v>
      </c>
      <c r="G177" s="46">
        <v>2.9999999999999997E-4</v>
      </c>
      <c r="H177" s="46">
        <v>2.9999999999999997E-4</v>
      </c>
      <c r="I177" s="46">
        <v>2.9999999999999997E-4</v>
      </c>
      <c r="J177" s="46">
        <v>2.9999999999999997E-4</v>
      </c>
      <c r="K177" s="46">
        <v>2.9999999999999997E-4</v>
      </c>
      <c r="L177" s="46">
        <v>2.9999999999999997E-4</v>
      </c>
      <c r="M177" s="11">
        <f t="shared" si="69"/>
        <v>0.12509999999999999</v>
      </c>
      <c r="N177" s="11">
        <f t="shared" si="70"/>
        <v>0.12509999999999999</v>
      </c>
      <c r="O177" s="11">
        <f t="shared" si="71"/>
        <v>0.12509999999999999</v>
      </c>
      <c r="P177" s="87"/>
      <c r="Q177" s="87"/>
      <c r="R177" s="87"/>
      <c r="S177" s="87"/>
      <c r="T177" s="87"/>
      <c r="U177" s="87"/>
      <c r="V177" s="7"/>
      <c r="W177" s="7"/>
      <c r="X177" s="7"/>
      <c r="Y177" s="5"/>
      <c r="Z177" s="5"/>
    </row>
    <row r="178" spans="1:26">
      <c r="A178" s="91"/>
      <c r="B178" s="94"/>
      <c r="C178" s="94"/>
      <c r="D178" s="94"/>
      <c r="E178" s="14" t="s">
        <v>17</v>
      </c>
      <c r="F178" s="11">
        <v>63</v>
      </c>
      <c r="G178" s="27">
        <v>1E-4</v>
      </c>
      <c r="H178" s="27">
        <v>1E-4</v>
      </c>
      <c r="I178" s="27">
        <v>1E-4</v>
      </c>
      <c r="J178" s="27">
        <v>1E-4</v>
      </c>
      <c r="K178" s="27">
        <v>1E-4</v>
      </c>
      <c r="L178" s="27">
        <v>1E-4</v>
      </c>
      <c r="M178" s="11">
        <f t="shared" si="69"/>
        <v>6.3E-3</v>
      </c>
      <c r="N178" s="11">
        <f t="shared" si="70"/>
        <v>6.3E-3</v>
      </c>
      <c r="O178" s="11">
        <f t="shared" si="71"/>
        <v>6.3E-3</v>
      </c>
      <c r="P178" s="88"/>
      <c r="Q178" s="88"/>
      <c r="R178" s="88"/>
      <c r="S178" s="88"/>
      <c r="T178" s="88"/>
      <c r="U178" s="88"/>
      <c r="V178" s="7"/>
      <c r="W178" s="7"/>
      <c r="X178" s="7"/>
      <c r="Y178" s="5"/>
      <c r="Z178" s="5"/>
    </row>
    <row r="179" spans="1:26">
      <c r="A179" s="74" t="s">
        <v>46</v>
      </c>
      <c r="B179" s="75">
        <v>100</v>
      </c>
      <c r="C179" s="75">
        <v>150</v>
      </c>
      <c r="D179" s="75">
        <v>150</v>
      </c>
      <c r="E179" s="14" t="s">
        <v>28</v>
      </c>
      <c r="F179" s="25">
        <v>180</v>
      </c>
      <c r="G179" s="24">
        <v>0.11700000000000001</v>
      </c>
      <c r="H179" s="24">
        <v>0.18</v>
      </c>
      <c r="I179" s="24">
        <v>0.18</v>
      </c>
      <c r="J179" s="28">
        <v>8.7999999999999995E-2</v>
      </c>
      <c r="K179" s="28">
        <v>0.13500000000000001</v>
      </c>
      <c r="L179" s="28">
        <v>0.13500000000000001</v>
      </c>
      <c r="M179" s="25">
        <f t="shared" si="69"/>
        <v>21.060000000000002</v>
      </c>
      <c r="N179" s="25">
        <f t="shared" si="70"/>
        <v>32.4</v>
      </c>
      <c r="O179" s="25">
        <f t="shared" si="71"/>
        <v>32.4</v>
      </c>
      <c r="P179" s="76">
        <f>SUM(M179:M182)</f>
        <v>64.064300000000003</v>
      </c>
      <c r="Q179" s="76">
        <f>SUM(N179:N182)</f>
        <v>79.204999999999998</v>
      </c>
      <c r="R179" s="76">
        <f>SUM(O179:O182)</f>
        <v>79.204999999999998</v>
      </c>
      <c r="S179" s="76">
        <f>P179+P179*87%</f>
        <v>119.800241</v>
      </c>
      <c r="T179" s="76">
        <f>Q179+Q179*65%</f>
        <v>130.68824999999998</v>
      </c>
      <c r="U179" s="73">
        <f>R179+R179*72%</f>
        <v>136.23259999999999</v>
      </c>
      <c r="V179" s="7"/>
      <c r="W179" s="7"/>
      <c r="X179" s="7"/>
      <c r="Y179" s="5"/>
      <c r="Z179" s="5"/>
    </row>
    <row r="180" spans="1:26" ht="15.75" customHeight="1">
      <c r="A180" s="74"/>
      <c r="B180" s="75"/>
      <c r="C180" s="75"/>
      <c r="D180" s="75"/>
      <c r="E180" s="14" t="s">
        <v>22</v>
      </c>
      <c r="F180" s="25">
        <v>468</v>
      </c>
      <c r="G180" s="24">
        <v>1.6E-2</v>
      </c>
      <c r="H180" s="24">
        <v>2.4E-2</v>
      </c>
      <c r="I180" s="24">
        <v>2.4E-2</v>
      </c>
      <c r="J180" s="28">
        <v>1.4999999999999999E-2</v>
      </c>
      <c r="K180" s="28">
        <v>2.3E-2</v>
      </c>
      <c r="L180" s="28">
        <v>2.3E-2</v>
      </c>
      <c r="M180" s="25">
        <f t="shared" si="69"/>
        <v>7.4880000000000004</v>
      </c>
      <c r="N180" s="25">
        <f t="shared" si="70"/>
        <v>11.232000000000001</v>
      </c>
      <c r="O180" s="25">
        <f t="shared" si="71"/>
        <v>11.232000000000001</v>
      </c>
      <c r="P180" s="76"/>
      <c r="Q180" s="76"/>
      <c r="R180" s="76"/>
      <c r="S180" s="76"/>
      <c r="T180" s="76"/>
      <c r="U180" s="73"/>
      <c r="V180" s="7"/>
      <c r="W180" s="7"/>
      <c r="X180" s="7"/>
      <c r="Y180" s="5"/>
      <c r="Z180" s="5"/>
    </row>
    <row r="181" spans="1:26" ht="15.75" customHeight="1">
      <c r="A181" s="74"/>
      <c r="B181" s="75"/>
      <c r="C181" s="75"/>
      <c r="D181" s="75"/>
      <c r="E181" s="14" t="s">
        <v>17</v>
      </c>
      <c r="F181" s="25">
        <v>63</v>
      </c>
      <c r="G181" s="28">
        <v>1E-4</v>
      </c>
      <c r="H181" s="28">
        <v>1E-3</v>
      </c>
      <c r="I181" s="28">
        <v>1E-3</v>
      </c>
      <c r="J181" s="28">
        <v>1E-3</v>
      </c>
      <c r="K181" s="28">
        <v>1E-3</v>
      </c>
      <c r="L181" s="28">
        <v>1E-3</v>
      </c>
      <c r="M181" s="25">
        <f t="shared" si="69"/>
        <v>6.3E-3</v>
      </c>
      <c r="N181" s="25">
        <f t="shared" si="70"/>
        <v>6.3E-2</v>
      </c>
      <c r="O181" s="25">
        <f t="shared" si="71"/>
        <v>6.3E-2</v>
      </c>
      <c r="P181" s="76"/>
      <c r="Q181" s="76"/>
      <c r="R181" s="76"/>
      <c r="S181" s="76"/>
      <c r="T181" s="76"/>
      <c r="U181" s="73"/>
      <c r="V181" s="7"/>
      <c r="W181" s="7"/>
      <c r="X181" s="7"/>
      <c r="Y181" s="5"/>
      <c r="Z181" s="5"/>
    </row>
    <row r="182" spans="1:26">
      <c r="A182" s="74"/>
      <c r="B182" s="75"/>
      <c r="C182" s="75"/>
      <c r="D182" s="75"/>
      <c r="E182" s="14" t="s">
        <v>39</v>
      </c>
      <c r="F182" s="25">
        <v>3551</v>
      </c>
      <c r="G182" s="24">
        <v>0.01</v>
      </c>
      <c r="H182" s="24">
        <v>0.01</v>
      </c>
      <c r="I182" s="24">
        <v>0.01</v>
      </c>
      <c r="J182" s="24">
        <v>0.01</v>
      </c>
      <c r="K182" s="24">
        <v>0.01</v>
      </c>
      <c r="L182" s="24">
        <v>0.01</v>
      </c>
      <c r="M182" s="25">
        <f t="shared" si="69"/>
        <v>35.51</v>
      </c>
      <c r="N182" s="25">
        <f t="shared" si="70"/>
        <v>35.51</v>
      </c>
      <c r="O182" s="25">
        <f>I182*F182</f>
        <v>35.51</v>
      </c>
      <c r="P182" s="76"/>
      <c r="Q182" s="76"/>
      <c r="R182" s="76"/>
      <c r="S182" s="76"/>
      <c r="T182" s="76"/>
      <c r="U182" s="73"/>
      <c r="V182" s="7"/>
      <c r="W182" s="7"/>
      <c r="X182" s="7"/>
      <c r="Y182" s="5"/>
      <c r="Z182" s="5"/>
    </row>
    <row r="183" spans="1:26" ht="15.75" customHeight="1">
      <c r="A183" s="74" t="s">
        <v>121</v>
      </c>
      <c r="B183" s="75">
        <v>200</v>
      </c>
      <c r="C183" s="75">
        <v>200</v>
      </c>
      <c r="D183" s="75">
        <v>200</v>
      </c>
      <c r="E183" s="29" t="s">
        <v>33</v>
      </c>
      <c r="F183" s="11">
        <v>645</v>
      </c>
      <c r="G183" s="37">
        <v>0.02</v>
      </c>
      <c r="H183" s="37">
        <v>0.02</v>
      </c>
      <c r="I183" s="37">
        <v>0.02</v>
      </c>
      <c r="J183" s="37">
        <v>0.02</v>
      </c>
      <c r="K183" s="37">
        <v>0.02</v>
      </c>
      <c r="L183" s="37">
        <v>0.02</v>
      </c>
      <c r="M183" s="11">
        <f>G183*F183</f>
        <v>12.9</v>
      </c>
      <c r="N183" s="11">
        <f>H183*F183</f>
        <v>12.9</v>
      </c>
      <c r="O183" s="11">
        <f>I183*F183</f>
        <v>12.9</v>
      </c>
      <c r="P183" s="76">
        <f>SUM(M183:M185)</f>
        <v>18.119</v>
      </c>
      <c r="Q183" s="76">
        <f>SUM(N183:N185)</f>
        <v>18.119</v>
      </c>
      <c r="R183" s="76">
        <f>SUM(O183:O185)</f>
        <v>18.119</v>
      </c>
      <c r="S183" s="76">
        <f>P183+P183*87%</f>
        <v>33.882530000000003</v>
      </c>
      <c r="T183" s="76">
        <f>Q183+Q183*65%</f>
        <v>29.896349999999998</v>
      </c>
      <c r="U183" s="73">
        <f>R183+R183*72%</f>
        <v>31.164679999999997</v>
      </c>
      <c r="V183" s="7"/>
      <c r="W183" s="7"/>
      <c r="X183" s="7"/>
      <c r="Y183" s="5"/>
      <c r="Z183" s="5"/>
    </row>
    <row r="184" spans="1:26">
      <c r="A184" s="74"/>
      <c r="B184" s="75"/>
      <c r="C184" s="75"/>
      <c r="D184" s="75"/>
      <c r="E184" s="47" t="s">
        <v>21</v>
      </c>
      <c r="F184" s="11">
        <v>417</v>
      </c>
      <c r="G184" s="27">
        <v>7.0000000000000001E-3</v>
      </c>
      <c r="H184" s="24">
        <v>7.0000000000000001E-3</v>
      </c>
      <c r="I184" s="27">
        <v>7.0000000000000001E-3</v>
      </c>
      <c r="J184" s="27">
        <v>7.0000000000000001E-3</v>
      </c>
      <c r="K184" s="24">
        <v>7.0000000000000001E-3</v>
      </c>
      <c r="L184" s="27">
        <v>7.0000000000000001E-3</v>
      </c>
      <c r="M184" s="11">
        <f>G184*F184</f>
        <v>2.919</v>
      </c>
      <c r="N184" s="11">
        <f>H184*F184</f>
        <v>2.919</v>
      </c>
      <c r="O184" s="11">
        <f>I184*F184</f>
        <v>2.919</v>
      </c>
      <c r="P184" s="76"/>
      <c r="Q184" s="76"/>
      <c r="R184" s="76"/>
      <c r="S184" s="76"/>
      <c r="T184" s="76"/>
      <c r="U184" s="73"/>
      <c r="V184" s="7"/>
      <c r="W184" s="7"/>
      <c r="X184" s="7"/>
      <c r="Y184" s="5"/>
      <c r="Z184" s="5"/>
    </row>
    <row r="185" spans="1:26">
      <c r="A185" s="74"/>
      <c r="B185" s="75"/>
      <c r="C185" s="75"/>
      <c r="D185" s="75"/>
      <c r="E185" s="14" t="s">
        <v>29</v>
      </c>
      <c r="F185" s="11">
        <v>2300</v>
      </c>
      <c r="G185" s="27">
        <v>1E-3</v>
      </c>
      <c r="H185" s="27">
        <v>1E-3</v>
      </c>
      <c r="I185" s="27">
        <v>1E-3</v>
      </c>
      <c r="J185" s="27">
        <v>1E-3</v>
      </c>
      <c r="K185" s="27">
        <v>1E-3</v>
      </c>
      <c r="L185" s="27">
        <v>1E-3</v>
      </c>
      <c r="M185" s="11">
        <f>G185*F185</f>
        <v>2.3000000000000003</v>
      </c>
      <c r="N185" s="11">
        <f>H185*F185</f>
        <v>2.3000000000000003</v>
      </c>
      <c r="O185" s="11">
        <f>I185*F185</f>
        <v>2.3000000000000003</v>
      </c>
      <c r="P185" s="76"/>
      <c r="Q185" s="76"/>
      <c r="R185" s="76"/>
      <c r="S185" s="76"/>
      <c r="T185" s="76"/>
      <c r="U185" s="73"/>
      <c r="V185" s="7"/>
      <c r="W185" s="7"/>
      <c r="X185" s="7"/>
      <c r="Y185" s="5"/>
      <c r="Z185" s="5"/>
    </row>
    <row r="186" spans="1:26">
      <c r="A186" s="40" t="s">
        <v>24</v>
      </c>
      <c r="B186" s="27">
        <v>20</v>
      </c>
      <c r="C186" s="27">
        <v>35</v>
      </c>
      <c r="D186" s="27">
        <v>40</v>
      </c>
      <c r="E186" s="47" t="s">
        <v>23</v>
      </c>
      <c r="F186" s="11">
        <v>375</v>
      </c>
      <c r="G186" s="24">
        <v>0.02</v>
      </c>
      <c r="H186" s="27">
        <v>3.5000000000000003E-2</v>
      </c>
      <c r="I186" s="24">
        <v>0.04</v>
      </c>
      <c r="J186" s="24">
        <v>0.02</v>
      </c>
      <c r="K186" s="27">
        <v>3.5000000000000003E-2</v>
      </c>
      <c r="L186" s="24">
        <v>0.04</v>
      </c>
      <c r="M186" s="11">
        <f>G186*F186</f>
        <v>7.5</v>
      </c>
      <c r="N186" s="11">
        <f>H186*F186</f>
        <v>13.125000000000002</v>
      </c>
      <c r="O186" s="11">
        <f>I186*F186</f>
        <v>15</v>
      </c>
      <c r="P186" s="11">
        <f>SUM(M186)</f>
        <v>7.5</v>
      </c>
      <c r="Q186" s="11">
        <f>SUM(N186)</f>
        <v>13.125000000000002</v>
      </c>
      <c r="R186" s="11">
        <f>SUM(O186)</f>
        <v>15</v>
      </c>
      <c r="S186" s="11">
        <f>P186+P186*87%</f>
        <v>14.025</v>
      </c>
      <c r="T186" s="11">
        <f>Q186+Q186*65%</f>
        <v>21.656250000000004</v>
      </c>
      <c r="U186" s="48">
        <f>R186+R186*72%</f>
        <v>25.799999999999997</v>
      </c>
      <c r="V186" s="7"/>
      <c r="W186" s="7"/>
      <c r="X186" s="7"/>
      <c r="Y186" s="5"/>
      <c r="Z186" s="5"/>
    </row>
    <row r="187" spans="1:26">
      <c r="A187" s="26"/>
      <c r="B187" s="14"/>
      <c r="C187" s="14"/>
      <c r="D187" s="14"/>
      <c r="E187" s="14"/>
      <c r="F187" s="11"/>
      <c r="G187" s="14"/>
      <c r="H187" s="14"/>
      <c r="I187" s="14"/>
      <c r="J187" s="14"/>
      <c r="K187" s="14"/>
      <c r="L187" s="14"/>
      <c r="M187" s="11"/>
      <c r="N187" s="11"/>
      <c r="O187" s="11"/>
      <c r="P187" s="42">
        <f t="shared" ref="P187:U187" si="74">SUM(P167:P186)</f>
        <v>241.9504</v>
      </c>
      <c r="Q187" s="42">
        <f t="shared" si="74"/>
        <v>314.56809999999996</v>
      </c>
      <c r="R187" s="42">
        <f t="shared" si="74"/>
        <v>316.44309999999996</v>
      </c>
      <c r="S187" s="42">
        <f t="shared" si="74"/>
        <v>452.44724799999995</v>
      </c>
      <c r="T187" s="42">
        <f t="shared" si="74"/>
        <v>519.03736499999991</v>
      </c>
      <c r="U187" s="43">
        <f t="shared" si="74"/>
        <v>544.28213199999993</v>
      </c>
      <c r="V187" s="7"/>
      <c r="W187" s="7"/>
      <c r="X187" s="7"/>
      <c r="Y187" s="5"/>
      <c r="Z187" s="5"/>
    </row>
    <row r="188" spans="1:26">
      <c r="A188" s="77" t="s">
        <v>92</v>
      </c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9"/>
      <c r="V188" s="7"/>
      <c r="W188" s="7"/>
      <c r="X188" s="7"/>
      <c r="Y188" s="5"/>
      <c r="Z188" s="5"/>
    </row>
    <row r="189" spans="1:26" ht="60">
      <c r="A189" s="74" t="s">
        <v>64</v>
      </c>
      <c r="B189" s="75" t="s">
        <v>65</v>
      </c>
      <c r="C189" s="75" t="s">
        <v>66</v>
      </c>
      <c r="D189" s="75" t="s">
        <v>66</v>
      </c>
      <c r="E189" s="36" t="s">
        <v>27</v>
      </c>
      <c r="F189" s="11">
        <v>1600</v>
      </c>
      <c r="G189" s="24">
        <v>0.04</v>
      </c>
      <c r="H189" s="24">
        <v>0.04</v>
      </c>
      <c r="I189" s="24">
        <v>0.04</v>
      </c>
      <c r="J189" s="24">
        <v>3.5999999999999997E-2</v>
      </c>
      <c r="K189" s="24">
        <v>3.5999999999999997E-2</v>
      </c>
      <c r="L189" s="24">
        <v>3.5999999999999997E-2</v>
      </c>
      <c r="M189" s="11">
        <f t="shared" ref="M189:M194" si="75">G189*F189</f>
        <v>64</v>
      </c>
      <c r="N189" s="11">
        <f t="shared" ref="N189:N194" si="76">H189*F189</f>
        <v>64</v>
      </c>
      <c r="O189" s="11">
        <f t="shared" ref="O189:O194" si="77">I189*F189</f>
        <v>64</v>
      </c>
      <c r="P189" s="76">
        <f>SUM(M189:M194)</f>
        <v>90.959299999999985</v>
      </c>
      <c r="Q189" s="76">
        <f>SUM(N189:N194)</f>
        <v>98.242299999999986</v>
      </c>
      <c r="R189" s="76">
        <f>SUM(O189:O194)</f>
        <v>98.242299999999986</v>
      </c>
      <c r="S189" s="76">
        <f>P189+P189*87%</f>
        <v>170.09389099999999</v>
      </c>
      <c r="T189" s="76">
        <f>Q189+Q189*65%</f>
        <v>162.09979499999997</v>
      </c>
      <c r="U189" s="73">
        <f>R189+R189*72%</f>
        <v>168.97675599999997</v>
      </c>
      <c r="V189" s="7"/>
      <c r="W189" s="7"/>
      <c r="X189" s="7"/>
      <c r="Y189" s="5"/>
      <c r="Z189" s="5"/>
    </row>
    <row r="190" spans="1:26">
      <c r="A190" s="74"/>
      <c r="B190" s="75"/>
      <c r="C190" s="75"/>
      <c r="D190" s="75"/>
      <c r="E190" s="14" t="s">
        <v>67</v>
      </c>
      <c r="F190" s="11">
        <v>1377</v>
      </c>
      <c r="G190" s="24">
        <v>1.6E-2</v>
      </c>
      <c r="H190" s="24">
        <v>0.02</v>
      </c>
      <c r="I190" s="24">
        <v>0.02</v>
      </c>
      <c r="J190" s="24">
        <v>1.6E-2</v>
      </c>
      <c r="K190" s="24">
        <v>0.02</v>
      </c>
      <c r="L190" s="24">
        <v>0.02</v>
      </c>
      <c r="M190" s="11">
        <f t="shared" si="75"/>
        <v>22.032</v>
      </c>
      <c r="N190" s="11">
        <f t="shared" si="76"/>
        <v>27.54</v>
      </c>
      <c r="O190" s="11">
        <f t="shared" si="77"/>
        <v>27.54</v>
      </c>
      <c r="P190" s="76"/>
      <c r="Q190" s="76"/>
      <c r="R190" s="76"/>
      <c r="S190" s="76"/>
      <c r="T190" s="76"/>
      <c r="U190" s="73"/>
      <c r="V190" s="7"/>
      <c r="W190" s="7"/>
      <c r="X190" s="7"/>
      <c r="Y190" s="5"/>
      <c r="Z190" s="5"/>
    </row>
    <row r="191" spans="1:26">
      <c r="A191" s="74"/>
      <c r="B191" s="75"/>
      <c r="C191" s="75"/>
      <c r="D191" s="75"/>
      <c r="E191" s="14" t="s">
        <v>13</v>
      </c>
      <c r="F191" s="11">
        <v>249</v>
      </c>
      <c r="G191" s="24">
        <v>0.01</v>
      </c>
      <c r="H191" s="24">
        <v>1.2999999999999999E-2</v>
      </c>
      <c r="I191" s="24">
        <v>1.2999999999999999E-2</v>
      </c>
      <c r="J191" s="24">
        <v>8.0000000000000002E-3</v>
      </c>
      <c r="K191" s="24">
        <v>0.01</v>
      </c>
      <c r="L191" s="24">
        <v>0.01</v>
      </c>
      <c r="M191" s="11">
        <f t="shared" si="75"/>
        <v>2.4900000000000002</v>
      </c>
      <c r="N191" s="11">
        <f t="shared" si="76"/>
        <v>3.2369999999999997</v>
      </c>
      <c r="O191" s="11">
        <f t="shared" si="77"/>
        <v>3.2369999999999997</v>
      </c>
      <c r="P191" s="76"/>
      <c r="Q191" s="76"/>
      <c r="R191" s="76"/>
      <c r="S191" s="76"/>
      <c r="T191" s="76"/>
      <c r="U191" s="73"/>
      <c r="V191" s="7"/>
      <c r="W191" s="7"/>
      <c r="X191" s="7"/>
      <c r="Y191" s="5"/>
      <c r="Z191" s="5"/>
    </row>
    <row r="192" spans="1:26">
      <c r="A192" s="74"/>
      <c r="B192" s="75"/>
      <c r="C192" s="75"/>
      <c r="D192" s="75"/>
      <c r="E192" s="14" t="s">
        <v>14</v>
      </c>
      <c r="F192" s="11">
        <v>125</v>
      </c>
      <c r="G192" s="24">
        <v>8.9999999999999993E-3</v>
      </c>
      <c r="H192" s="24">
        <v>1.2E-2</v>
      </c>
      <c r="I192" s="24">
        <v>1.2E-2</v>
      </c>
      <c r="J192" s="24">
        <v>8.0000000000000002E-3</v>
      </c>
      <c r="K192" s="24">
        <v>0.01</v>
      </c>
      <c r="L192" s="24">
        <v>0.01</v>
      </c>
      <c r="M192" s="11">
        <f t="shared" si="75"/>
        <v>1.125</v>
      </c>
      <c r="N192" s="11">
        <f t="shared" si="76"/>
        <v>1.5</v>
      </c>
      <c r="O192" s="11">
        <f t="shared" si="77"/>
        <v>1.5</v>
      </c>
      <c r="P192" s="76"/>
      <c r="Q192" s="76"/>
      <c r="R192" s="76"/>
      <c r="S192" s="76"/>
      <c r="T192" s="76"/>
      <c r="U192" s="73"/>
      <c r="V192" s="7"/>
      <c r="W192" s="7"/>
      <c r="X192" s="7"/>
      <c r="Y192" s="5"/>
      <c r="Z192" s="5"/>
    </row>
    <row r="193" spans="1:26">
      <c r="A193" s="74"/>
      <c r="B193" s="75"/>
      <c r="C193" s="75"/>
      <c r="D193" s="75"/>
      <c r="E193" s="14" t="s">
        <v>15</v>
      </c>
      <c r="F193" s="11">
        <v>653</v>
      </c>
      <c r="G193" s="24">
        <v>2E-3</v>
      </c>
      <c r="H193" s="24">
        <v>3.0000000000000001E-3</v>
      </c>
      <c r="I193" s="24">
        <v>3.0000000000000001E-3</v>
      </c>
      <c r="J193" s="24">
        <v>2E-3</v>
      </c>
      <c r="K193" s="24">
        <v>3.0000000000000001E-3</v>
      </c>
      <c r="L193" s="24">
        <v>3.0000000000000001E-3</v>
      </c>
      <c r="M193" s="11">
        <f t="shared" si="75"/>
        <v>1.306</v>
      </c>
      <c r="N193" s="11">
        <f t="shared" si="76"/>
        <v>1.9590000000000001</v>
      </c>
      <c r="O193" s="11">
        <f t="shared" si="77"/>
        <v>1.9590000000000001</v>
      </c>
      <c r="P193" s="76"/>
      <c r="Q193" s="76"/>
      <c r="R193" s="76"/>
      <c r="S193" s="76"/>
      <c r="T193" s="76"/>
      <c r="U193" s="73"/>
      <c r="V193" s="7"/>
      <c r="W193" s="7"/>
      <c r="X193" s="7"/>
      <c r="Y193" s="5"/>
      <c r="Z193" s="5"/>
    </row>
    <row r="194" spans="1:26">
      <c r="A194" s="74"/>
      <c r="B194" s="75"/>
      <c r="C194" s="75"/>
      <c r="D194" s="75"/>
      <c r="E194" s="36" t="s">
        <v>68</v>
      </c>
      <c r="F194" s="11">
        <v>63</v>
      </c>
      <c r="G194" s="27">
        <v>1E-4</v>
      </c>
      <c r="H194" s="27">
        <v>1E-4</v>
      </c>
      <c r="I194" s="27">
        <v>1E-4</v>
      </c>
      <c r="J194" s="27">
        <v>1E-4</v>
      </c>
      <c r="K194" s="27">
        <v>1E-4</v>
      </c>
      <c r="L194" s="27">
        <v>1E-4</v>
      </c>
      <c r="M194" s="11">
        <f t="shared" si="75"/>
        <v>6.3E-3</v>
      </c>
      <c r="N194" s="11">
        <f t="shared" si="76"/>
        <v>6.3E-3</v>
      </c>
      <c r="O194" s="11">
        <f t="shared" si="77"/>
        <v>6.3E-3</v>
      </c>
      <c r="P194" s="75"/>
      <c r="Q194" s="75"/>
      <c r="R194" s="75"/>
      <c r="S194" s="76"/>
      <c r="T194" s="76"/>
      <c r="U194" s="73"/>
      <c r="V194" s="7"/>
      <c r="W194" s="7"/>
      <c r="X194" s="7"/>
      <c r="Y194" s="5"/>
      <c r="Z194" s="5"/>
    </row>
    <row r="195" spans="1:26" ht="30">
      <c r="A195" s="80" t="s">
        <v>139</v>
      </c>
      <c r="B195" s="75">
        <v>50</v>
      </c>
      <c r="C195" s="75">
        <v>50</v>
      </c>
      <c r="D195" s="75">
        <v>50</v>
      </c>
      <c r="E195" s="50" t="s">
        <v>99</v>
      </c>
      <c r="F195" s="11">
        <v>375</v>
      </c>
      <c r="G195" s="24">
        <v>0.03</v>
      </c>
      <c r="H195" s="24">
        <v>0.03</v>
      </c>
      <c r="I195" s="24">
        <v>0.03</v>
      </c>
      <c r="J195" s="24">
        <v>0.03</v>
      </c>
      <c r="K195" s="24">
        <v>0.03</v>
      </c>
      <c r="L195" s="24">
        <v>0.03</v>
      </c>
      <c r="M195" s="11">
        <f t="shared" ref="M195:M205" si="78">G195*F195</f>
        <v>11.25</v>
      </c>
      <c r="N195" s="11">
        <f t="shared" ref="N195:N205" si="79">H195*F195</f>
        <v>11.25</v>
      </c>
      <c r="O195" s="11">
        <f t="shared" ref="O195:O205" si="80">I195*F195</f>
        <v>11.25</v>
      </c>
      <c r="P195" s="76">
        <f>SUM(M195:M205)</f>
        <v>92.737899999999996</v>
      </c>
      <c r="Q195" s="76">
        <f>SUM(N195:N205)</f>
        <v>92.737899999999996</v>
      </c>
      <c r="R195" s="76">
        <f>SUM(O195:O205)</f>
        <v>92.737899999999996</v>
      </c>
      <c r="S195" s="76">
        <f>P195+P195*87%</f>
        <v>173.419873</v>
      </c>
      <c r="T195" s="76">
        <f>Q195+Q195*65%</f>
        <v>153.01753500000001</v>
      </c>
      <c r="U195" s="73">
        <f>R195+R195*72%</f>
        <v>159.50918799999999</v>
      </c>
      <c r="V195" s="7"/>
      <c r="W195" s="7"/>
      <c r="X195" s="7"/>
      <c r="Y195" s="5"/>
      <c r="Z195" s="5"/>
    </row>
    <row r="196" spans="1:26" ht="30">
      <c r="A196" s="81"/>
      <c r="B196" s="75"/>
      <c r="C196" s="75"/>
      <c r="D196" s="75"/>
      <c r="E196" s="50" t="s">
        <v>100</v>
      </c>
      <c r="F196" s="11">
        <v>375</v>
      </c>
      <c r="G196" s="24">
        <v>2E-3</v>
      </c>
      <c r="H196" s="24">
        <v>2E-3</v>
      </c>
      <c r="I196" s="24">
        <v>2E-3</v>
      </c>
      <c r="J196" s="24">
        <v>2E-3</v>
      </c>
      <c r="K196" s="24">
        <v>2E-3</v>
      </c>
      <c r="L196" s="24">
        <v>2E-3</v>
      </c>
      <c r="M196" s="11">
        <f t="shared" si="78"/>
        <v>0.75</v>
      </c>
      <c r="N196" s="11">
        <f t="shared" si="79"/>
        <v>0.75</v>
      </c>
      <c r="O196" s="11">
        <f t="shared" si="80"/>
        <v>0.75</v>
      </c>
      <c r="P196" s="76"/>
      <c r="Q196" s="76"/>
      <c r="R196" s="76"/>
      <c r="S196" s="76"/>
      <c r="T196" s="76"/>
      <c r="U196" s="73"/>
      <c r="V196" s="7"/>
      <c r="W196" s="7"/>
      <c r="X196" s="7"/>
      <c r="Y196" s="5"/>
      <c r="Z196" s="5"/>
    </row>
    <row r="197" spans="1:26">
      <c r="A197" s="81"/>
      <c r="B197" s="75"/>
      <c r="C197" s="75"/>
      <c r="D197" s="75"/>
      <c r="E197" s="50" t="s">
        <v>21</v>
      </c>
      <c r="F197" s="11">
        <v>417</v>
      </c>
      <c r="G197" s="24">
        <v>4.0000000000000001E-3</v>
      </c>
      <c r="H197" s="24">
        <v>4.0000000000000001E-3</v>
      </c>
      <c r="I197" s="24">
        <v>4.0000000000000001E-3</v>
      </c>
      <c r="J197" s="24">
        <v>4.0000000000000001E-3</v>
      </c>
      <c r="K197" s="24">
        <v>4.0000000000000001E-3</v>
      </c>
      <c r="L197" s="24">
        <v>4.0000000000000001E-3</v>
      </c>
      <c r="M197" s="11">
        <f t="shared" si="78"/>
        <v>1.6679999999999999</v>
      </c>
      <c r="N197" s="11">
        <f t="shared" si="79"/>
        <v>1.6679999999999999</v>
      </c>
      <c r="O197" s="11">
        <f t="shared" si="80"/>
        <v>1.6679999999999999</v>
      </c>
      <c r="P197" s="76"/>
      <c r="Q197" s="76"/>
      <c r="R197" s="76"/>
      <c r="S197" s="76"/>
      <c r="T197" s="76"/>
      <c r="U197" s="73"/>
      <c r="V197" s="7"/>
      <c r="W197" s="7"/>
      <c r="X197" s="7"/>
      <c r="Y197" s="5"/>
      <c r="Z197" s="5"/>
    </row>
    <row r="198" spans="1:26">
      <c r="A198" s="81"/>
      <c r="B198" s="75"/>
      <c r="C198" s="75"/>
      <c r="D198" s="75"/>
      <c r="E198" s="50" t="s">
        <v>18</v>
      </c>
      <c r="F198" s="11">
        <v>3551</v>
      </c>
      <c r="G198" s="24">
        <v>1E-3</v>
      </c>
      <c r="H198" s="24">
        <v>1E-3</v>
      </c>
      <c r="I198" s="24">
        <v>1E-3</v>
      </c>
      <c r="J198" s="24">
        <v>1E-3</v>
      </c>
      <c r="K198" s="24">
        <v>1E-3</v>
      </c>
      <c r="L198" s="24">
        <v>1E-3</v>
      </c>
      <c r="M198" s="11">
        <f t="shared" si="78"/>
        <v>3.5510000000000002</v>
      </c>
      <c r="N198" s="11">
        <f t="shared" si="79"/>
        <v>3.5510000000000002</v>
      </c>
      <c r="O198" s="11">
        <f t="shared" si="80"/>
        <v>3.5510000000000002</v>
      </c>
      <c r="P198" s="76"/>
      <c r="Q198" s="76"/>
      <c r="R198" s="76"/>
      <c r="S198" s="76"/>
      <c r="T198" s="76"/>
      <c r="U198" s="73"/>
      <c r="V198" s="7"/>
      <c r="W198" s="7"/>
      <c r="X198" s="7"/>
      <c r="Y198" s="5"/>
      <c r="Z198" s="5"/>
    </row>
    <row r="199" spans="1:26">
      <c r="A199" s="81"/>
      <c r="B199" s="75"/>
      <c r="C199" s="75"/>
      <c r="D199" s="75"/>
      <c r="E199" s="50" t="s">
        <v>101</v>
      </c>
      <c r="F199" s="11">
        <v>468</v>
      </c>
      <c r="G199" s="24">
        <v>5.0000000000000001E-3</v>
      </c>
      <c r="H199" s="24">
        <v>5.0000000000000001E-3</v>
      </c>
      <c r="I199" s="24">
        <v>5.0000000000000001E-3</v>
      </c>
      <c r="J199" s="24">
        <v>5.0000000000000001E-3</v>
      </c>
      <c r="K199" s="24">
        <v>5.0000000000000001E-3</v>
      </c>
      <c r="L199" s="24">
        <v>5.0000000000000001E-3</v>
      </c>
      <c r="M199" s="11">
        <f t="shared" si="78"/>
        <v>2.34</v>
      </c>
      <c r="N199" s="11">
        <f t="shared" si="79"/>
        <v>2.34</v>
      </c>
      <c r="O199" s="11">
        <f t="shared" si="80"/>
        <v>2.34</v>
      </c>
      <c r="P199" s="76"/>
      <c r="Q199" s="76"/>
      <c r="R199" s="76"/>
      <c r="S199" s="76"/>
      <c r="T199" s="76"/>
      <c r="U199" s="73"/>
      <c r="V199" s="7"/>
      <c r="W199" s="7"/>
      <c r="X199" s="7"/>
      <c r="Y199" s="5"/>
      <c r="Z199" s="5"/>
    </row>
    <row r="200" spans="1:26">
      <c r="A200" s="81"/>
      <c r="B200" s="75"/>
      <c r="C200" s="75"/>
      <c r="D200" s="75"/>
      <c r="E200" s="50" t="s">
        <v>22</v>
      </c>
      <c r="F200" s="11">
        <v>468</v>
      </c>
      <c r="G200" s="24">
        <v>8.9999999999999993E-3</v>
      </c>
      <c r="H200" s="24">
        <v>8.9999999999999993E-3</v>
      </c>
      <c r="I200" s="24">
        <v>8.9999999999999993E-3</v>
      </c>
      <c r="J200" s="24">
        <v>8.9999999999999993E-3</v>
      </c>
      <c r="K200" s="24">
        <v>8.9999999999999993E-3</v>
      </c>
      <c r="L200" s="24">
        <v>8.9999999999999993E-3</v>
      </c>
      <c r="M200" s="11">
        <f t="shared" si="78"/>
        <v>4.2119999999999997</v>
      </c>
      <c r="N200" s="11">
        <f t="shared" si="79"/>
        <v>4.2119999999999997</v>
      </c>
      <c r="O200" s="11">
        <f t="shared" si="80"/>
        <v>4.2119999999999997</v>
      </c>
      <c r="P200" s="76"/>
      <c r="Q200" s="76"/>
      <c r="R200" s="76"/>
      <c r="S200" s="76"/>
      <c r="T200" s="76"/>
      <c r="U200" s="73"/>
      <c r="V200" s="7"/>
      <c r="W200" s="7"/>
      <c r="X200" s="7"/>
      <c r="Y200" s="5"/>
      <c r="Z200" s="5"/>
    </row>
    <row r="201" spans="1:26">
      <c r="A201" s="81"/>
      <c r="B201" s="75"/>
      <c r="C201" s="75"/>
      <c r="D201" s="75"/>
      <c r="E201" s="50" t="s">
        <v>91</v>
      </c>
      <c r="F201" s="11">
        <v>2071</v>
      </c>
      <c r="G201" s="24">
        <v>0.03</v>
      </c>
      <c r="H201" s="24">
        <v>0.03</v>
      </c>
      <c r="I201" s="24">
        <v>0.03</v>
      </c>
      <c r="J201" s="24">
        <v>0.03</v>
      </c>
      <c r="K201" s="24">
        <v>0.03</v>
      </c>
      <c r="L201" s="24">
        <v>0.03</v>
      </c>
      <c r="M201" s="11">
        <f t="shared" si="78"/>
        <v>62.129999999999995</v>
      </c>
      <c r="N201" s="11">
        <f t="shared" si="79"/>
        <v>62.129999999999995</v>
      </c>
      <c r="O201" s="11">
        <f t="shared" si="80"/>
        <v>62.129999999999995</v>
      </c>
      <c r="P201" s="76"/>
      <c r="Q201" s="76"/>
      <c r="R201" s="76"/>
      <c r="S201" s="76"/>
      <c r="T201" s="76"/>
      <c r="U201" s="73"/>
      <c r="V201" s="7"/>
      <c r="W201" s="7"/>
      <c r="X201" s="7"/>
      <c r="Y201" s="5"/>
      <c r="Z201" s="5"/>
    </row>
    <row r="202" spans="1:26">
      <c r="A202" s="81"/>
      <c r="B202" s="75"/>
      <c r="C202" s="75"/>
      <c r="D202" s="75"/>
      <c r="E202" s="50" t="s">
        <v>84</v>
      </c>
      <c r="F202" s="11">
        <v>6140</v>
      </c>
      <c r="G202" s="24">
        <v>1E-3</v>
      </c>
      <c r="H202" s="24">
        <v>1E-3</v>
      </c>
      <c r="I202" s="24">
        <v>1E-3</v>
      </c>
      <c r="J202" s="24">
        <v>1E-3</v>
      </c>
      <c r="K202" s="24">
        <v>1E-3</v>
      </c>
      <c r="L202" s="24">
        <v>1E-3</v>
      </c>
      <c r="M202" s="11">
        <f t="shared" si="78"/>
        <v>6.1400000000000006</v>
      </c>
      <c r="N202" s="11">
        <f t="shared" si="79"/>
        <v>6.1400000000000006</v>
      </c>
      <c r="O202" s="11">
        <f t="shared" si="80"/>
        <v>6.1400000000000006</v>
      </c>
      <c r="P202" s="76"/>
      <c r="Q202" s="76"/>
      <c r="R202" s="76"/>
      <c r="S202" s="76"/>
      <c r="T202" s="76"/>
      <c r="U202" s="73"/>
      <c r="V202" s="7"/>
      <c r="W202" s="7"/>
      <c r="X202" s="7"/>
      <c r="Y202" s="5"/>
      <c r="Z202" s="5"/>
    </row>
    <row r="203" spans="1:26">
      <c r="A203" s="81"/>
      <c r="B203" s="75"/>
      <c r="C203" s="75"/>
      <c r="D203" s="75"/>
      <c r="E203" s="50" t="s">
        <v>17</v>
      </c>
      <c r="F203" s="11">
        <v>63</v>
      </c>
      <c r="G203" s="51">
        <v>2.9999999999999997E-4</v>
      </c>
      <c r="H203" s="51">
        <v>2.9999999999999997E-4</v>
      </c>
      <c r="I203" s="51">
        <v>2.9999999999999997E-4</v>
      </c>
      <c r="J203" s="51">
        <v>2.9999999999999997E-4</v>
      </c>
      <c r="K203" s="51">
        <v>2.9999999999999997E-4</v>
      </c>
      <c r="L203" s="51">
        <v>2.9999999999999997E-4</v>
      </c>
      <c r="M203" s="11">
        <f t="shared" si="78"/>
        <v>1.8899999999999997E-2</v>
      </c>
      <c r="N203" s="11">
        <f t="shared" si="79"/>
        <v>1.8899999999999997E-2</v>
      </c>
      <c r="O203" s="11">
        <f t="shared" si="80"/>
        <v>1.8899999999999997E-2</v>
      </c>
      <c r="P203" s="76"/>
      <c r="Q203" s="76"/>
      <c r="R203" s="76"/>
      <c r="S203" s="76"/>
      <c r="T203" s="76"/>
      <c r="U203" s="73"/>
      <c r="V203" s="7"/>
      <c r="W203" s="7"/>
      <c r="X203" s="7"/>
      <c r="Y203" s="5"/>
      <c r="Z203" s="5"/>
    </row>
    <row r="204" spans="1:26">
      <c r="A204" s="81"/>
      <c r="B204" s="75"/>
      <c r="C204" s="75"/>
      <c r="D204" s="75"/>
      <c r="E204" s="50" t="s">
        <v>102</v>
      </c>
      <c r="F204" s="11">
        <v>7000</v>
      </c>
      <c r="G204" s="52">
        <v>3.0000000000000001E-5</v>
      </c>
      <c r="H204" s="52">
        <v>3.0000000000000001E-5</v>
      </c>
      <c r="I204" s="52">
        <v>3.0000000000000001E-5</v>
      </c>
      <c r="J204" s="52">
        <v>3.0000000000000001E-5</v>
      </c>
      <c r="K204" s="52">
        <v>3.0000000000000001E-5</v>
      </c>
      <c r="L204" s="52">
        <v>3.0000000000000001E-5</v>
      </c>
      <c r="M204" s="11">
        <f t="shared" si="78"/>
        <v>0.21</v>
      </c>
      <c r="N204" s="11">
        <f t="shared" si="79"/>
        <v>0.21</v>
      </c>
      <c r="O204" s="11">
        <f t="shared" si="80"/>
        <v>0.21</v>
      </c>
      <c r="P204" s="76"/>
      <c r="Q204" s="76"/>
      <c r="R204" s="76"/>
      <c r="S204" s="76"/>
      <c r="T204" s="76"/>
      <c r="U204" s="73"/>
      <c r="V204" s="7"/>
      <c r="W204" s="7"/>
      <c r="X204" s="7"/>
      <c r="Y204" s="5"/>
      <c r="Z204" s="5"/>
    </row>
    <row r="205" spans="1:26" ht="30">
      <c r="A205" s="82"/>
      <c r="B205" s="75"/>
      <c r="C205" s="75"/>
      <c r="D205" s="75"/>
      <c r="E205" s="50" t="s">
        <v>103</v>
      </c>
      <c r="F205" s="11">
        <v>468</v>
      </c>
      <c r="G205" s="24">
        <v>1E-3</v>
      </c>
      <c r="H205" s="24">
        <v>1E-3</v>
      </c>
      <c r="I205" s="24">
        <v>1E-3</v>
      </c>
      <c r="J205" s="24">
        <v>1E-3</v>
      </c>
      <c r="K205" s="24">
        <v>1E-3</v>
      </c>
      <c r="L205" s="24">
        <v>1E-3</v>
      </c>
      <c r="M205" s="11">
        <f t="shared" si="78"/>
        <v>0.46800000000000003</v>
      </c>
      <c r="N205" s="11">
        <f t="shared" si="79"/>
        <v>0.46800000000000003</v>
      </c>
      <c r="O205" s="11">
        <f t="shared" si="80"/>
        <v>0.46800000000000003</v>
      </c>
      <c r="P205" s="76"/>
      <c r="Q205" s="76"/>
      <c r="R205" s="76"/>
      <c r="S205" s="76"/>
      <c r="T205" s="76"/>
      <c r="U205" s="73"/>
      <c r="V205" s="7"/>
      <c r="W205" s="7"/>
      <c r="X205" s="7"/>
      <c r="Y205" s="5"/>
      <c r="Z205" s="5"/>
    </row>
    <row r="206" spans="1:26">
      <c r="A206" s="74" t="s">
        <v>61</v>
      </c>
      <c r="B206" s="75" t="s">
        <v>56</v>
      </c>
      <c r="C206" s="75" t="s">
        <v>56</v>
      </c>
      <c r="D206" s="75" t="s">
        <v>56</v>
      </c>
      <c r="E206" s="33" t="s">
        <v>20</v>
      </c>
      <c r="F206" s="11">
        <v>5103</v>
      </c>
      <c r="G206" s="27">
        <v>1E-3</v>
      </c>
      <c r="H206" s="27">
        <v>1E-3</v>
      </c>
      <c r="I206" s="27">
        <v>1E-3</v>
      </c>
      <c r="J206" s="27">
        <v>1E-3</v>
      </c>
      <c r="K206" s="27">
        <v>1E-3</v>
      </c>
      <c r="L206" s="27">
        <v>1E-3</v>
      </c>
      <c r="M206" s="11">
        <f t="shared" ref="M206:M208" si="81">G206*F206</f>
        <v>5.1029999999999998</v>
      </c>
      <c r="N206" s="11">
        <f t="shared" ref="N206:N208" si="82">H206*F206</f>
        <v>5.1029999999999998</v>
      </c>
      <c r="O206" s="11">
        <f t="shared" ref="O206:O208" si="83">I206*F206</f>
        <v>5.1029999999999998</v>
      </c>
      <c r="P206" s="76">
        <f>SUM(M206:M208)</f>
        <v>17.016000000000002</v>
      </c>
      <c r="Q206" s="76">
        <f>SUM(N206:N208)</f>
        <v>17.016000000000002</v>
      </c>
      <c r="R206" s="76">
        <f>SUM(O206:O208)</f>
        <v>17.016000000000002</v>
      </c>
      <c r="S206" s="76">
        <f>P206+P206*87%</f>
        <v>31.819920000000003</v>
      </c>
      <c r="T206" s="76">
        <f>Q206+Q206*65%</f>
        <v>28.076400000000003</v>
      </c>
      <c r="U206" s="73">
        <f>R206+R206*72%</f>
        <v>29.267520000000005</v>
      </c>
      <c r="V206" s="7"/>
      <c r="W206" s="7"/>
      <c r="X206" s="7"/>
      <c r="Y206" s="5"/>
      <c r="Z206" s="5"/>
    </row>
    <row r="207" spans="1:26">
      <c r="A207" s="74"/>
      <c r="B207" s="75"/>
      <c r="C207" s="75"/>
      <c r="D207" s="75"/>
      <c r="E207" s="33" t="s">
        <v>22</v>
      </c>
      <c r="F207" s="11">
        <v>468</v>
      </c>
      <c r="G207" s="27">
        <v>2.1000000000000001E-2</v>
      </c>
      <c r="H207" s="27">
        <v>2.1000000000000001E-2</v>
      </c>
      <c r="I207" s="27">
        <v>2.1000000000000001E-2</v>
      </c>
      <c r="J207" s="24">
        <v>0.02</v>
      </c>
      <c r="K207" s="24">
        <v>0.02</v>
      </c>
      <c r="L207" s="24">
        <v>0.02</v>
      </c>
      <c r="M207" s="11">
        <f t="shared" si="81"/>
        <v>9.8280000000000012</v>
      </c>
      <c r="N207" s="11">
        <f t="shared" si="82"/>
        <v>9.8280000000000012</v>
      </c>
      <c r="O207" s="11">
        <f t="shared" si="83"/>
        <v>9.8280000000000012</v>
      </c>
      <c r="P207" s="76"/>
      <c r="Q207" s="76"/>
      <c r="R207" s="76"/>
      <c r="S207" s="76"/>
      <c r="T207" s="76"/>
      <c r="U207" s="73"/>
      <c r="V207" s="7"/>
      <c r="W207" s="7"/>
      <c r="X207" s="7"/>
      <c r="Y207" s="5"/>
      <c r="Z207" s="5"/>
    </row>
    <row r="208" spans="1:26">
      <c r="A208" s="74"/>
      <c r="B208" s="75"/>
      <c r="C208" s="75"/>
      <c r="D208" s="75"/>
      <c r="E208" s="14" t="s">
        <v>21</v>
      </c>
      <c r="F208" s="11">
        <v>417</v>
      </c>
      <c r="G208" s="24">
        <v>5.0000000000000001E-3</v>
      </c>
      <c r="H208" s="24">
        <v>5.0000000000000001E-3</v>
      </c>
      <c r="I208" s="24">
        <v>5.0000000000000001E-3</v>
      </c>
      <c r="J208" s="24">
        <v>5.0000000000000001E-3</v>
      </c>
      <c r="K208" s="24">
        <v>5.0000000000000001E-3</v>
      </c>
      <c r="L208" s="24">
        <v>5.0000000000000001E-3</v>
      </c>
      <c r="M208" s="11">
        <f t="shared" si="81"/>
        <v>2.085</v>
      </c>
      <c r="N208" s="11">
        <f t="shared" si="82"/>
        <v>2.085</v>
      </c>
      <c r="O208" s="11">
        <f t="shared" si="83"/>
        <v>2.085</v>
      </c>
      <c r="P208" s="76"/>
      <c r="Q208" s="76"/>
      <c r="R208" s="76"/>
      <c r="S208" s="76"/>
      <c r="T208" s="76"/>
      <c r="U208" s="73"/>
      <c r="V208" s="7"/>
      <c r="W208" s="7"/>
      <c r="X208" s="7"/>
      <c r="Y208" s="5"/>
      <c r="Z208" s="5"/>
    </row>
    <row r="209" spans="1:26">
      <c r="A209" s="26" t="s">
        <v>32</v>
      </c>
      <c r="B209" s="27">
        <v>120</v>
      </c>
      <c r="C209" s="27">
        <v>120</v>
      </c>
      <c r="D209" s="27">
        <v>120</v>
      </c>
      <c r="E209" s="29" t="s">
        <v>33</v>
      </c>
      <c r="F209" s="11">
        <v>645</v>
      </c>
      <c r="G209" s="24">
        <v>0.12</v>
      </c>
      <c r="H209" s="24">
        <v>0.12</v>
      </c>
      <c r="I209" s="24">
        <v>0.12</v>
      </c>
      <c r="J209" s="24">
        <v>0.12</v>
      </c>
      <c r="K209" s="24">
        <v>0.12</v>
      </c>
      <c r="L209" s="24">
        <v>0.12</v>
      </c>
      <c r="M209" s="11">
        <f t="shared" ref="M209" si="84">G209*F209</f>
        <v>77.399999999999991</v>
      </c>
      <c r="N209" s="11">
        <f t="shared" ref="N209" si="85">H209*F209</f>
        <v>77.399999999999991</v>
      </c>
      <c r="O209" s="11">
        <f t="shared" ref="O209" si="86">I209*F209</f>
        <v>77.399999999999991</v>
      </c>
      <c r="P209" s="11">
        <f>SUM(M209)</f>
        <v>77.399999999999991</v>
      </c>
      <c r="Q209" s="11">
        <f>SUM(N209)</f>
        <v>77.399999999999991</v>
      </c>
      <c r="R209" s="11">
        <f>SUM(O209)</f>
        <v>77.399999999999991</v>
      </c>
      <c r="S209" s="27">
        <f>P209+P209*87%</f>
        <v>144.738</v>
      </c>
      <c r="T209" s="11">
        <f>Q209+Q209*65%</f>
        <v>127.70999999999998</v>
      </c>
      <c r="U209" s="48">
        <f>R209+R209*72%</f>
        <v>133.12799999999999</v>
      </c>
      <c r="V209" s="3"/>
      <c r="W209" s="3"/>
      <c r="X209" s="7"/>
      <c r="Y209" s="5"/>
      <c r="Z209" s="5"/>
    </row>
    <row r="210" spans="1:26">
      <c r="A210" s="40" t="s">
        <v>24</v>
      </c>
      <c r="B210" s="27">
        <v>20</v>
      </c>
      <c r="C210" s="27">
        <v>35</v>
      </c>
      <c r="D210" s="27">
        <v>40</v>
      </c>
      <c r="E210" s="55" t="s">
        <v>23</v>
      </c>
      <c r="F210" s="11">
        <v>375</v>
      </c>
      <c r="G210" s="24">
        <v>0.02</v>
      </c>
      <c r="H210" s="27">
        <v>3.5000000000000003E-2</v>
      </c>
      <c r="I210" s="24">
        <v>0.04</v>
      </c>
      <c r="J210" s="24">
        <v>0.02</v>
      </c>
      <c r="K210" s="27">
        <v>3.5000000000000003E-2</v>
      </c>
      <c r="L210" s="24">
        <v>0.04</v>
      </c>
      <c r="M210" s="11">
        <f t="shared" ref="M210" si="87">G210*F210</f>
        <v>7.5</v>
      </c>
      <c r="N210" s="11">
        <f>H210*F210</f>
        <v>13.125000000000002</v>
      </c>
      <c r="O210" s="11">
        <f t="shared" ref="O210" si="88">I210*F210</f>
        <v>15</v>
      </c>
      <c r="P210" s="11">
        <f t="shared" ref="P210:R210" si="89">SUM(M210)</f>
        <v>7.5</v>
      </c>
      <c r="Q210" s="11">
        <f t="shared" si="89"/>
        <v>13.125000000000002</v>
      </c>
      <c r="R210" s="11">
        <f t="shared" si="89"/>
        <v>15</v>
      </c>
      <c r="S210" s="11">
        <f>P210+P210*87%</f>
        <v>14.025</v>
      </c>
      <c r="T210" s="11">
        <f>Q210+Q210*65%</f>
        <v>21.656250000000004</v>
      </c>
      <c r="U210" s="48">
        <f>R210+R210*72%</f>
        <v>25.799999999999997</v>
      </c>
      <c r="V210" s="7"/>
      <c r="W210" s="7"/>
      <c r="X210" s="7"/>
      <c r="Y210" s="5"/>
      <c r="Z210" s="5"/>
    </row>
    <row r="211" spans="1:26">
      <c r="A211" s="26"/>
      <c r="B211" s="14"/>
      <c r="C211" s="14"/>
      <c r="D211" s="14"/>
      <c r="E211" s="14"/>
      <c r="F211" s="11"/>
      <c r="G211" s="14"/>
      <c r="H211" s="14"/>
      <c r="I211" s="14"/>
      <c r="J211" s="14"/>
      <c r="K211" s="14"/>
      <c r="L211" s="14"/>
      <c r="M211" s="11"/>
      <c r="N211" s="11"/>
      <c r="O211" s="11"/>
      <c r="P211" s="42">
        <f t="shared" ref="P211:U211" si="90">SUM(P189:P210)</f>
        <v>285.61319999999995</v>
      </c>
      <c r="Q211" s="42">
        <f t="shared" si="90"/>
        <v>298.52119999999996</v>
      </c>
      <c r="R211" s="42">
        <f t="shared" si="90"/>
        <v>300.39619999999996</v>
      </c>
      <c r="S211" s="42">
        <f t="shared" si="90"/>
        <v>534.09668399999998</v>
      </c>
      <c r="T211" s="42">
        <f t="shared" si="90"/>
        <v>492.55997999999994</v>
      </c>
      <c r="U211" s="43">
        <f t="shared" si="90"/>
        <v>516.68146399999989</v>
      </c>
      <c r="V211" s="7"/>
      <c r="W211" s="7"/>
      <c r="X211" s="7"/>
      <c r="Y211" s="5"/>
      <c r="Z211" s="5"/>
    </row>
    <row r="212" spans="1:2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7"/>
      <c r="W212" s="7"/>
      <c r="X212" s="7"/>
      <c r="Y212" s="5"/>
      <c r="Z212" s="5"/>
    </row>
    <row r="213" spans="1:2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7"/>
      <c r="W213" s="7"/>
      <c r="X213" s="7"/>
      <c r="Y213" s="5"/>
      <c r="Z213" s="5"/>
    </row>
    <row r="214" spans="1:2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7"/>
      <c r="W214" s="7"/>
      <c r="X214" s="7"/>
      <c r="Y214" s="5"/>
      <c r="Z214" s="5"/>
    </row>
    <row r="215" spans="1:2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7"/>
      <c r="W215" s="7"/>
      <c r="X215" s="7"/>
      <c r="Y215" s="5"/>
      <c r="Z215" s="5"/>
    </row>
    <row r="216" spans="1:2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7"/>
      <c r="W216" s="7"/>
      <c r="X216" s="7"/>
      <c r="Y216" s="5"/>
      <c r="Z216" s="5"/>
    </row>
    <row r="217" spans="1:2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7"/>
      <c r="W217" s="7"/>
      <c r="X217" s="7"/>
      <c r="Y217" s="5"/>
      <c r="Z217" s="5"/>
    </row>
    <row r="218" spans="1:2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7"/>
      <c r="W218" s="7"/>
      <c r="X218" s="7"/>
      <c r="Y218" s="5"/>
      <c r="Z218" s="5"/>
    </row>
    <row r="219" spans="1:2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7"/>
      <c r="W219" s="7"/>
      <c r="X219" s="7"/>
      <c r="Y219" s="5"/>
      <c r="Z219" s="5"/>
    </row>
    <row r="220" spans="1:2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7"/>
      <c r="W220" s="7"/>
      <c r="X220" s="7"/>
      <c r="Y220" s="5"/>
      <c r="Z220" s="5"/>
    </row>
    <row r="221" spans="1:2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7"/>
      <c r="W221" s="7"/>
      <c r="X221" s="7"/>
      <c r="Y221" s="5"/>
      <c r="Z221" s="5"/>
    </row>
    <row r="222" spans="1:2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7"/>
      <c r="W222" s="7"/>
      <c r="X222" s="7"/>
      <c r="Y222" s="5"/>
      <c r="Z222" s="5"/>
    </row>
    <row r="223" spans="1:2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7"/>
      <c r="W223" s="7"/>
      <c r="X223" s="7"/>
      <c r="Y223" s="5"/>
      <c r="Z223" s="5"/>
    </row>
    <row r="224" spans="1:2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7"/>
      <c r="W224" s="7"/>
      <c r="X224" s="7"/>
      <c r="Y224" s="5"/>
      <c r="Z224" s="5"/>
    </row>
    <row r="225" spans="1:2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7"/>
      <c r="W225" s="7"/>
      <c r="X225" s="7"/>
      <c r="Y225" s="5"/>
      <c r="Z225" s="5"/>
    </row>
    <row r="226" spans="1:2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7"/>
      <c r="W226" s="7"/>
      <c r="X226" s="7"/>
      <c r="Y226" s="5"/>
      <c r="Z226" s="5"/>
    </row>
    <row r="227" spans="1:2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7"/>
      <c r="W227" s="7"/>
      <c r="X227" s="7"/>
      <c r="Y227" s="5"/>
      <c r="Z227" s="5"/>
    </row>
    <row r="228" spans="1:2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7"/>
      <c r="W228" s="7"/>
      <c r="X228" s="7"/>
      <c r="Y228" s="5"/>
      <c r="Z228" s="5"/>
    </row>
    <row r="229" spans="1:2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7"/>
      <c r="W229" s="7"/>
      <c r="X229" s="7"/>
      <c r="Y229" s="5"/>
      <c r="Z229" s="5"/>
    </row>
    <row r="230" spans="1:2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7"/>
      <c r="W230" s="7"/>
      <c r="X230" s="7"/>
      <c r="Y230" s="5"/>
      <c r="Z230" s="5"/>
    </row>
    <row r="231" spans="1:2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7"/>
      <c r="W231" s="7"/>
      <c r="X231" s="7"/>
      <c r="Y231" s="5"/>
      <c r="Z231" s="5"/>
    </row>
    <row r="232" spans="1:2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7"/>
      <c r="W232" s="7"/>
      <c r="X232" s="7"/>
      <c r="Y232" s="5"/>
      <c r="Z232" s="5"/>
    </row>
    <row r="233" spans="1:2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7"/>
      <c r="W233" s="7"/>
      <c r="X233" s="7"/>
      <c r="Y233" s="5"/>
      <c r="Z233" s="5"/>
    </row>
    <row r="234" spans="1:2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7"/>
      <c r="W234" s="7"/>
      <c r="X234" s="7"/>
      <c r="Y234" s="5"/>
      <c r="Z234" s="5"/>
    </row>
    <row r="235" spans="1:2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7"/>
      <c r="W235" s="7"/>
      <c r="X235" s="7"/>
      <c r="Y235" s="5"/>
      <c r="Z235" s="5"/>
    </row>
    <row r="236" spans="1:2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7"/>
      <c r="W236" s="7"/>
      <c r="X236" s="7"/>
      <c r="Y236" s="5"/>
      <c r="Z236" s="5"/>
    </row>
    <row r="237" spans="1:2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7"/>
      <c r="W237" s="7"/>
      <c r="X237" s="7"/>
      <c r="Y237" s="5"/>
      <c r="Z237" s="5"/>
    </row>
    <row r="238" spans="1:2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7"/>
      <c r="W238" s="7"/>
      <c r="X238" s="7"/>
      <c r="Y238" s="5"/>
      <c r="Z238" s="5"/>
    </row>
    <row r="239" spans="1:2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7"/>
      <c r="W239" s="7"/>
      <c r="X239" s="7"/>
      <c r="Y239" s="5"/>
      <c r="Z239" s="5"/>
    </row>
    <row r="240" spans="1:2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7"/>
      <c r="W240" s="7"/>
      <c r="X240" s="7"/>
      <c r="Y240" s="5"/>
      <c r="Z240" s="5"/>
    </row>
    <row r="241" spans="1:2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7"/>
      <c r="W241" s="7"/>
      <c r="X241" s="7"/>
      <c r="Y241" s="5"/>
      <c r="Z241" s="5"/>
    </row>
    <row r="242" spans="1:2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7"/>
      <c r="W242" s="7"/>
      <c r="X242" s="7"/>
      <c r="Y242" s="5"/>
      <c r="Z242" s="5"/>
    </row>
    <row r="243" spans="1:2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7"/>
      <c r="W243" s="7"/>
      <c r="X243" s="7"/>
      <c r="Y243" s="5"/>
      <c r="Z243" s="5"/>
    </row>
    <row r="244" spans="1:2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7"/>
      <c r="W244" s="7"/>
      <c r="X244" s="7"/>
      <c r="Y244" s="5"/>
      <c r="Z244" s="5"/>
    </row>
    <row r="245" spans="1:2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7"/>
      <c r="W245" s="7"/>
      <c r="X245" s="7"/>
      <c r="Y245" s="5"/>
      <c r="Z245" s="5"/>
    </row>
    <row r="246" spans="1:2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7"/>
      <c r="W246" s="7"/>
      <c r="X246" s="7"/>
      <c r="Y246" s="5"/>
      <c r="Z246" s="5"/>
    </row>
    <row r="247" spans="1:2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7"/>
      <c r="W247" s="7"/>
      <c r="X247" s="7"/>
      <c r="Y247" s="5"/>
      <c r="Z247" s="5"/>
    </row>
    <row r="248" spans="1:2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7"/>
      <c r="W248" s="7"/>
      <c r="X248" s="7"/>
      <c r="Y248" s="5"/>
      <c r="Z248" s="5"/>
    </row>
    <row r="249" spans="1:2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7"/>
      <c r="W249" s="7"/>
      <c r="X249" s="7"/>
      <c r="Y249" s="5"/>
      <c r="Z249" s="5"/>
    </row>
    <row r="250" spans="1:2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7"/>
      <c r="W250" s="7"/>
      <c r="X250" s="7"/>
      <c r="Y250" s="5"/>
      <c r="Z250" s="5"/>
    </row>
    <row r="251" spans="1:26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7"/>
      <c r="W251" s="7"/>
      <c r="X251" s="7"/>
      <c r="Y251" s="5"/>
      <c r="Z251" s="5"/>
    </row>
    <row r="252" spans="1:26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7"/>
      <c r="W252" s="7"/>
      <c r="X252" s="7"/>
      <c r="Y252" s="5"/>
      <c r="Z252" s="5"/>
    </row>
    <row r="253" spans="1:26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7"/>
      <c r="W253" s="7"/>
      <c r="X253" s="7"/>
      <c r="Y253" s="5"/>
      <c r="Z253" s="5"/>
    </row>
    <row r="254" spans="1:26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7"/>
      <c r="W254" s="7"/>
      <c r="X254" s="7"/>
      <c r="Y254" s="5"/>
      <c r="Z254" s="5"/>
    </row>
    <row r="255" spans="1:26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7"/>
      <c r="W255" s="7"/>
      <c r="X255" s="7"/>
      <c r="Y255" s="5"/>
      <c r="Z255" s="5"/>
    </row>
    <row r="256" spans="1:2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7"/>
      <c r="W256" s="7"/>
      <c r="X256" s="7"/>
      <c r="Y256" s="5"/>
      <c r="Z256" s="5"/>
    </row>
    <row r="257" spans="1:26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7"/>
      <c r="W257" s="7"/>
      <c r="X257" s="7"/>
      <c r="Y257" s="5"/>
      <c r="Z257" s="5"/>
    </row>
    <row r="258" spans="1:26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7"/>
      <c r="W258" s="7"/>
      <c r="X258" s="7"/>
      <c r="Y258" s="5"/>
      <c r="Z258" s="5"/>
    </row>
    <row r="259" spans="1:26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7"/>
      <c r="W259" s="7"/>
      <c r="X259" s="7"/>
      <c r="Y259" s="5"/>
      <c r="Z259" s="5"/>
    </row>
    <row r="260" spans="1:26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7"/>
      <c r="W260" s="7"/>
      <c r="X260" s="7"/>
      <c r="Y260" s="5"/>
      <c r="Z260" s="5"/>
    </row>
    <row r="261" spans="1:26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7"/>
      <c r="W261" s="7"/>
      <c r="X261" s="7"/>
      <c r="Y261" s="5"/>
      <c r="Z261" s="5"/>
    </row>
    <row r="262" spans="1:26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7"/>
      <c r="W262" s="7"/>
      <c r="X262" s="7"/>
      <c r="Y262" s="5"/>
      <c r="Z262" s="5"/>
    </row>
    <row r="263" spans="1:26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7"/>
      <c r="W263" s="7"/>
      <c r="X263" s="7"/>
      <c r="Y263" s="5"/>
      <c r="Z263" s="5"/>
    </row>
    <row r="264" spans="1:26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7"/>
      <c r="W264" s="7"/>
      <c r="X264" s="7"/>
      <c r="Y264" s="5"/>
      <c r="Z264" s="5"/>
    </row>
    <row r="265" spans="1:26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7"/>
      <c r="W265" s="7"/>
      <c r="X265" s="7"/>
      <c r="Y265" s="5"/>
      <c r="Z265" s="5"/>
    </row>
    <row r="266" spans="1:2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7"/>
      <c r="W266" s="7"/>
      <c r="X266" s="7"/>
      <c r="Y266" s="5"/>
      <c r="Z266" s="5"/>
    </row>
    <row r="267" spans="1:26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7"/>
      <c r="W267" s="7"/>
      <c r="X267" s="7"/>
      <c r="Y267" s="5"/>
      <c r="Z267" s="5"/>
    </row>
    <row r="268" spans="1:26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7"/>
      <c r="W268" s="7"/>
      <c r="X268" s="7"/>
      <c r="Y268" s="5"/>
      <c r="Z268" s="5"/>
    </row>
    <row r="269" spans="1:26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7"/>
      <c r="W269" s="7"/>
      <c r="X269" s="7"/>
      <c r="Y269" s="5"/>
      <c r="Z269" s="5"/>
    </row>
    <row r="270" spans="1:26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7"/>
      <c r="W270" s="7"/>
      <c r="X270" s="7"/>
      <c r="Y270" s="5"/>
      <c r="Z270" s="5"/>
    </row>
    <row r="271" spans="1:26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7"/>
      <c r="W271" s="7"/>
      <c r="X271" s="7"/>
      <c r="Y271" s="5"/>
      <c r="Z271" s="5"/>
    </row>
    <row r="272" spans="1:26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7"/>
      <c r="W272" s="7"/>
      <c r="X272" s="7"/>
      <c r="Y272" s="5"/>
      <c r="Z272" s="5"/>
    </row>
    <row r="273" spans="1:26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7"/>
      <c r="W273" s="7"/>
      <c r="X273" s="7"/>
      <c r="Y273" s="5"/>
      <c r="Z273" s="5"/>
    </row>
    <row r="274" spans="1:26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7"/>
      <c r="W274" s="7"/>
      <c r="X274" s="7"/>
      <c r="Y274" s="5"/>
      <c r="Z274" s="5"/>
    </row>
    <row r="275" spans="1:26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7"/>
      <c r="W275" s="7"/>
      <c r="X275" s="7"/>
      <c r="Y275" s="5"/>
      <c r="Z275" s="5"/>
    </row>
    <row r="276" spans="1:2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7"/>
      <c r="W276" s="7"/>
      <c r="X276" s="7"/>
      <c r="Y276" s="5"/>
      <c r="Z276" s="5"/>
    </row>
    <row r="277" spans="1:26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7"/>
      <c r="W277" s="7"/>
      <c r="X277" s="7"/>
      <c r="Y277" s="5"/>
      <c r="Z277" s="5"/>
    </row>
    <row r="278" spans="1:26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7"/>
      <c r="W278" s="7"/>
      <c r="X278" s="7"/>
      <c r="Y278" s="5"/>
      <c r="Z278" s="5"/>
    </row>
    <row r="279" spans="1:26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7"/>
      <c r="W279" s="7"/>
      <c r="X279" s="7"/>
      <c r="Y279" s="5"/>
      <c r="Z279" s="5"/>
    </row>
    <row r="280" spans="1:26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7"/>
      <c r="W280" s="7"/>
      <c r="X280" s="7"/>
      <c r="Y280" s="5"/>
      <c r="Z280" s="5"/>
    </row>
    <row r="281" spans="1:26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7"/>
      <c r="W281" s="7"/>
      <c r="X281" s="7"/>
      <c r="Y281" s="5"/>
      <c r="Z281" s="5"/>
    </row>
    <row r="282" spans="1:26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7"/>
      <c r="W282" s="7"/>
      <c r="X282" s="7"/>
      <c r="Y282" s="5"/>
      <c r="Z282" s="5"/>
    </row>
    <row r="283" spans="1:26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7"/>
      <c r="W283" s="7"/>
      <c r="X283" s="7"/>
      <c r="Y283" s="5"/>
      <c r="Z283" s="5"/>
    </row>
    <row r="284" spans="1:26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7"/>
      <c r="W284" s="7"/>
      <c r="X284" s="7"/>
      <c r="Y284" s="5"/>
      <c r="Z284" s="5"/>
    </row>
    <row r="285" spans="1:26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7"/>
      <c r="W285" s="7"/>
      <c r="X285" s="7"/>
      <c r="Y285" s="5"/>
      <c r="Z285" s="5"/>
    </row>
    <row r="286" spans="1:2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7"/>
      <c r="W286" s="7"/>
      <c r="X286" s="7"/>
      <c r="Y286" s="5"/>
      <c r="Z286" s="5"/>
    </row>
    <row r="287" spans="1:26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7"/>
      <c r="W287" s="7"/>
      <c r="X287" s="7"/>
      <c r="Y287" s="5"/>
      <c r="Z287" s="5"/>
    </row>
    <row r="288" spans="1:26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7"/>
      <c r="W288" s="7"/>
      <c r="X288" s="7"/>
      <c r="Y288" s="5"/>
      <c r="Z288" s="5"/>
    </row>
    <row r="289" spans="1:26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7"/>
      <c r="W289" s="7"/>
      <c r="X289" s="7"/>
      <c r="Y289" s="5"/>
      <c r="Z289" s="5"/>
    </row>
    <row r="290" spans="1:26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7"/>
      <c r="W290" s="7"/>
      <c r="X290" s="7"/>
      <c r="Y290" s="5"/>
      <c r="Z290" s="5"/>
    </row>
    <row r="291" spans="1:26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7"/>
      <c r="W291" s="7"/>
      <c r="X291" s="7"/>
      <c r="Y291" s="5"/>
      <c r="Z291" s="5"/>
    </row>
    <row r="292" spans="1:26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7"/>
      <c r="W292" s="7"/>
      <c r="X292" s="7"/>
      <c r="Y292" s="5"/>
      <c r="Z292" s="5"/>
    </row>
    <row r="293" spans="1:26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7"/>
      <c r="W293" s="7"/>
      <c r="X293" s="7"/>
      <c r="Y293" s="5"/>
      <c r="Z293" s="5"/>
    </row>
    <row r="294" spans="1:26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7"/>
      <c r="W294" s="7"/>
      <c r="X294" s="7"/>
      <c r="Y294" s="5"/>
      <c r="Z294" s="5"/>
    </row>
    <row r="295" spans="1:26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7"/>
      <c r="W295" s="7"/>
      <c r="X295" s="7"/>
      <c r="Y295" s="5"/>
      <c r="Z295" s="5"/>
    </row>
    <row r="296" spans="1:2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7"/>
      <c r="W296" s="7"/>
      <c r="X296" s="7"/>
      <c r="Y296" s="5"/>
      <c r="Z296" s="5"/>
    </row>
    <row r="297" spans="1:26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7"/>
      <c r="W297" s="7"/>
      <c r="X297" s="7"/>
      <c r="Y297" s="5"/>
      <c r="Z297" s="5"/>
    </row>
    <row r="298" spans="1:26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7"/>
      <c r="W298" s="7"/>
      <c r="X298" s="7"/>
      <c r="Y298" s="5"/>
      <c r="Z298" s="5"/>
    </row>
    <row r="299" spans="1:26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7"/>
      <c r="W299" s="7"/>
      <c r="X299" s="7"/>
      <c r="Y299" s="5"/>
      <c r="Z299" s="5"/>
    </row>
    <row r="300" spans="1:26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7"/>
      <c r="W300" s="7"/>
      <c r="X300" s="7"/>
      <c r="Y300" s="5"/>
      <c r="Z300" s="5"/>
    </row>
    <row r="301" spans="1:26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7"/>
      <c r="W301" s="7"/>
      <c r="X301" s="7"/>
      <c r="Y301" s="5"/>
      <c r="Z301" s="5"/>
    </row>
    <row r="302" spans="1:26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7"/>
      <c r="W302" s="7"/>
      <c r="X302" s="7"/>
      <c r="Y302" s="5"/>
      <c r="Z302" s="5"/>
    </row>
    <row r="303" spans="1:26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7"/>
      <c r="W303" s="7"/>
      <c r="X303" s="7"/>
      <c r="Y303" s="5"/>
      <c r="Z303" s="5"/>
    </row>
    <row r="304" spans="1:26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7"/>
      <c r="W304" s="7"/>
      <c r="X304" s="7"/>
      <c r="Y304" s="5"/>
      <c r="Z304" s="5"/>
    </row>
    <row r="305" spans="1:26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7"/>
      <c r="W305" s="7"/>
      <c r="X305" s="7"/>
      <c r="Y305" s="5"/>
      <c r="Z305" s="5"/>
    </row>
    <row r="306" spans="1:2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7"/>
      <c r="W306" s="7"/>
      <c r="X306" s="7"/>
      <c r="Y306" s="5"/>
      <c r="Z306" s="5"/>
    </row>
    <row r="307" spans="1:26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7"/>
      <c r="W307" s="7"/>
      <c r="X307" s="7"/>
      <c r="Y307" s="5"/>
      <c r="Z307" s="5"/>
    </row>
    <row r="308" spans="1:26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7"/>
      <c r="W308" s="7"/>
      <c r="X308" s="7"/>
      <c r="Y308" s="5"/>
      <c r="Z308" s="5"/>
    </row>
    <row r="309" spans="1:26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7"/>
      <c r="W309" s="7"/>
      <c r="X309" s="7"/>
      <c r="Y309" s="5"/>
      <c r="Z309" s="5"/>
    </row>
    <row r="310" spans="1:26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7"/>
      <c r="W310" s="7"/>
      <c r="X310" s="7"/>
      <c r="Y310" s="5"/>
      <c r="Z310" s="5"/>
    </row>
    <row r="311" spans="1:26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7"/>
      <c r="W311" s="7"/>
      <c r="X311" s="7"/>
      <c r="Y311" s="5"/>
      <c r="Z311" s="5"/>
    </row>
    <row r="312" spans="1:26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7"/>
      <c r="W312" s="7"/>
      <c r="X312" s="7"/>
      <c r="Y312" s="5"/>
      <c r="Z312" s="5"/>
    </row>
    <row r="313" spans="1:26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7"/>
      <c r="W313" s="7"/>
      <c r="X313" s="7"/>
      <c r="Y313" s="5"/>
      <c r="Z313" s="5"/>
    </row>
    <row r="314" spans="1:26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7"/>
      <c r="W314" s="7"/>
      <c r="X314" s="7"/>
      <c r="Y314" s="5"/>
      <c r="Z314" s="5"/>
    </row>
    <row r="315" spans="1:26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7"/>
      <c r="W315" s="7"/>
      <c r="X315" s="7"/>
      <c r="Y315" s="5"/>
      <c r="Z315" s="5"/>
    </row>
    <row r="316" spans="1:26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7"/>
      <c r="W316" s="7"/>
      <c r="X316" s="7"/>
      <c r="Y316" s="5"/>
      <c r="Z316" s="5"/>
    </row>
    <row r="317" spans="1:26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7"/>
      <c r="W317" s="7"/>
      <c r="X317" s="7"/>
      <c r="Y317" s="5"/>
      <c r="Z317" s="5"/>
    </row>
    <row r="318" spans="1:26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7"/>
      <c r="W318" s="7"/>
      <c r="X318" s="7"/>
      <c r="Y318" s="5"/>
      <c r="Z318" s="5"/>
    </row>
    <row r="319" spans="1:26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7"/>
      <c r="W319" s="7"/>
      <c r="X319" s="7"/>
      <c r="Y319" s="5"/>
      <c r="Z319" s="5"/>
    </row>
    <row r="320" spans="1:26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7"/>
      <c r="W320" s="7"/>
      <c r="X320" s="7"/>
      <c r="Y320" s="5"/>
      <c r="Z320" s="5"/>
    </row>
    <row r="321" spans="1:26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7"/>
      <c r="W321" s="7"/>
      <c r="X321" s="7"/>
      <c r="Y321" s="5"/>
      <c r="Z321" s="5"/>
    </row>
    <row r="322" spans="1:26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7"/>
      <c r="W322" s="7"/>
      <c r="X322" s="7"/>
      <c r="Y322" s="5"/>
      <c r="Z322" s="5"/>
    </row>
    <row r="323" spans="1:26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7"/>
      <c r="W323" s="7"/>
      <c r="X323" s="7"/>
      <c r="Y323" s="5"/>
      <c r="Z323" s="5"/>
    </row>
    <row r="324" spans="1:26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7"/>
      <c r="W324" s="7"/>
      <c r="X324" s="7"/>
      <c r="Y324" s="5"/>
      <c r="Z324" s="5"/>
    </row>
    <row r="325" spans="1:26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7"/>
      <c r="W325" s="7"/>
      <c r="X325" s="7"/>
      <c r="Y325" s="5"/>
      <c r="Z325" s="5"/>
    </row>
    <row r="326" spans="1:26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7"/>
      <c r="W326" s="7"/>
      <c r="X326" s="7"/>
      <c r="Y326" s="5"/>
      <c r="Z326" s="5"/>
    </row>
    <row r="327" spans="1:26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7"/>
      <c r="W327" s="7"/>
      <c r="X327" s="7"/>
      <c r="Y327" s="5"/>
      <c r="Z327" s="5"/>
    </row>
    <row r="328" spans="1:26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7"/>
      <c r="W328" s="7"/>
      <c r="X328" s="7"/>
      <c r="Y328" s="5"/>
      <c r="Z328" s="5"/>
    </row>
    <row r="329" spans="1:26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7"/>
      <c r="W329" s="7"/>
      <c r="X329" s="7"/>
      <c r="Y329" s="5"/>
      <c r="Z329" s="5"/>
    </row>
    <row r="330" spans="1:26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7"/>
      <c r="W330" s="7"/>
      <c r="X330" s="7"/>
      <c r="Y330" s="5"/>
      <c r="Z330" s="5"/>
    </row>
    <row r="331" spans="1:26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7"/>
      <c r="W331" s="7"/>
      <c r="X331" s="7"/>
      <c r="Y331" s="5"/>
      <c r="Z331" s="5"/>
    </row>
    <row r="332" spans="1:26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7"/>
      <c r="W332" s="7"/>
      <c r="X332" s="7"/>
      <c r="Y332" s="5"/>
      <c r="Z332" s="5"/>
    </row>
    <row r="333" spans="1:26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7"/>
      <c r="W333" s="7"/>
      <c r="X333" s="7"/>
      <c r="Y333" s="5"/>
      <c r="Z333" s="5"/>
    </row>
    <row r="334" spans="1:26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7"/>
      <c r="W334" s="7"/>
      <c r="X334" s="7"/>
      <c r="Y334" s="5"/>
      <c r="Z334" s="5"/>
    </row>
    <row r="335" spans="1:26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7"/>
      <c r="W335" s="7"/>
      <c r="X335" s="7"/>
      <c r="Y335" s="5"/>
      <c r="Z335" s="5"/>
    </row>
    <row r="336" spans="1:26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7"/>
      <c r="W336" s="7"/>
      <c r="X336" s="7"/>
      <c r="Y336" s="5"/>
      <c r="Z336" s="5"/>
    </row>
    <row r="337" spans="1:26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7"/>
      <c r="W337" s="7"/>
      <c r="X337" s="7"/>
      <c r="Y337" s="5"/>
      <c r="Z337" s="5"/>
    </row>
    <row r="338" spans="1:26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7"/>
      <c r="W338" s="7"/>
      <c r="X338" s="7"/>
      <c r="Y338" s="5"/>
      <c r="Z338" s="5"/>
    </row>
    <row r="339" spans="1:26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7"/>
      <c r="W339" s="7"/>
      <c r="X339" s="7"/>
      <c r="Y339" s="5"/>
      <c r="Z339" s="5"/>
    </row>
    <row r="340" spans="1:26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7"/>
      <c r="W340" s="7"/>
      <c r="X340" s="7"/>
      <c r="Y340" s="5"/>
      <c r="Z340" s="5"/>
    </row>
    <row r="341" spans="1:26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7"/>
      <c r="W341" s="7"/>
      <c r="X341" s="7"/>
      <c r="Y341" s="5"/>
      <c r="Z341" s="5"/>
    </row>
    <row r="342" spans="1:26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7"/>
      <c r="W342" s="7"/>
      <c r="X342" s="7"/>
      <c r="Y342" s="5"/>
      <c r="Z342" s="5"/>
    </row>
    <row r="343" spans="1:26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7"/>
      <c r="W343" s="7"/>
      <c r="X343" s="7"/>
      <c r="Y343" s="5"/>
      <c r="Z343" s="5"/>
    </row>
    <row r="344" spans="1:26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7"/>
      <c r="W344" s="7"/>
      <c r="X344" s="7"/>
      <c r="Y344" s="5"/>
      <c r="Z344" s="5"/>
    </row>
    <row r="345" spans="1:26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7"/>
      <c r="W345" s="7"/>
      <c r="X345" s="7"/>
      <c r="Y345" s="5"/>
      <c r="Z345" s="5"/>
    </row>
    <row r="346" spans="1:26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7"/>
      <c r="W346" s="7"/>
      <c r="X346" s="7"/>
      <c r="Y346" s="5"/>
      <c r="Z346" s="5"/>
    </row>
    <row r="347" spans="1:26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7"/>
      <c r="W347" s="7"/>
      <c r="X347" s="7"/>
      <c r="Y347" s="5"/>
      <c r="Z347" s="5"/>
    </row>
    <row r="348" spans="1:26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7"/>
      <c r="W348" s="7"/>
      <c r="X348" s="7"/>
      <c r="Y348" s="5"/>
      <c r="Z348" s="5"/>
    </row>
    <row r="349" spans="1:26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7"/>
      <c r="W349" s="7"/>
      <c r="X349" s="7"/>
      <c r="Y349" s="5"/>
      <c r="Z349" s="5"/>
    </row>
    <row r="350" spans="1:26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7"/>
      <c r="W350" s="7"/>
      <c r="X350" s="7"/>
      <c r="Y350" s="5"/>
      <c r="Z350" s="5"/>
    </row>
    <row r="351" spans="1:26" ht="15.7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"/>
      <c r="W351" s="5"/>
      <c r="X351" s="5"/>
      <c r="Y351" s="5"/>
      <c r="Z351" s="5"/>
    </row>
    <row r="352" spans="1:26" ht="15.7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"/>
      <c r="W352" s="5"/>
      <c r="X352" s="5"/>
      <c r="Y352" s="5"/>
      <c r="Z352" s="5"/>
    </row>
    <row r="353" spans="1:26" ht="15.7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"/>
      <c r="W353" s="5"/>
      <c r="X353" s="5"/>
      <c r="Y353" s="5"/>
      <c r="Z353" s="5"/>
    </row>
    <row r="354" spans="1:26" ht="15.7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"/>
      <c r="W354" s="5"/>
      <c r="X354" s="5"/>
      <c r="Y354" s="5"/>
      <c r="Z354" s="5"/>
    </row>
    <row r="355" spans="1:26" ht="15.7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"/>
      <c r="W355" s="5"/>
      <c r="X355" s="5"/>
      <c r="Y355" s="5"/>
      <c r="Z355" s="5"/>
    </row>
    <row r="356" spans="1:26" ht="15.7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"/>
      <c r="W356" s="5"/>
      <c r="X356" s="5"/>
      <c r="Y356" s="5"/>
      <c r="Z356" s="5"/>
    </row>
    <row r="357" spans="1:26" ht="15.7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"/>
      <c r="W357" s="5"/>
      <c r="X357" s="5"/>
      <c r="Y357" s="5"/>
      <c r="Z357" s="5"/>
    </row>
    <row r="358" spans="1:26" ht="15.7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"/>
      <c r="W358" s="5"/>
      <c r="X358" s="5"/>
      <c r="Y358" s="5"/>
      <c r="Z358" s="5"/>
    </row>
    <row r="359" spans="1:26" ht="15.7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"/>
      <c r="W359" s="5"/>
      <c r="X359" s="5"/>
      <c r="Y359" s="5"/>
      <c r="Z359" s="5"/>
    </row>
    <row r="360" spans="1:26" ht="15.7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"/>
      <c r="W360" s="5"/>
      <c r="X360" s="5"/>
      <c r="Y360" s="5"/>
      <c r="Z360" s="5"/>
    </row>
    <row r="361" spans="1:26" ht="15.7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"/>
      <c r="W361" s="5"/>
      <c r="X361" s="5"/>
      <c r="Y361" s="5"/>
      <c r="Z361" s="5"/>
    </row>
    <row r="362" spans="1:26" ht="15.7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"/>
      <c r="W362" s="5"/>
      <c r="X362" s="5"/>
      <c r="Y362" s="5"/>
      <c r="Z362" s="5"/>
    </row>
    <row r="363" spans="1:26" ht="15.7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"/>
      <c r="W363" s="5"/>
      <c r="X363" s="5"/>
      <c r="Y363" s="5"/>
      <c r="Z363" s="5"/>
    </row>
    <row r="364" spans="1:26" ht="15.7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"/>
      <c r="W364" s="5"/>
      <c r="X364" s="5"/>
      <c r="Y364" s="5"/>
      <c r="Z364" s="5"/>
    </row>
    <row r="365" spans="1:26" ht="15.7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"/>
      <c r="W365" s="5"/>
      <c r="X365" s="5"/>
      <c r="Y365" s="5"/>
      <c r="Z365" s="5"/>
    </row>
    <row r="366" spans="1:26" ht="15.7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"/>
      <c r="W366" s="5"/>
      <c r="X366" s="5"/>
      <c r="Y366" s="5"/>
      <c r="Z366" s="5"/>
    </row>
    <row r="367" spans="1:26" ht="15.7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"/>
      <c r="W367" s="5"/>
      <c r="X367" s="5"/>
      <c r="Y367" s="5"/>
      <c r="Z367" s="5"/>
    </row>
    <row r="368" spans="1:26" ht="15.7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"/>
      <c r="W368" s="5"/>
      <c r="X368" s="5"/>
      <c r="Y368" s="5"/>
      <c r="Z368" s="5"/>
    </row>
    <row r="369" spans="1:26" ht="15.7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"/>
      <c r="W369" s="5"/>
      <c r="X369" s="5"/>
      <c r="Y369" s="5"/>
      <c r="Z369" s="5"/>
    </row>
    <row r="370" spans="1:26" ht="15.7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"/>
      <c r="W370" s="5"/>
      <c r="X370" s="5"/>
      <c r="Y370" s="5"/>
      <c r="Z370" s="5"/>
    </row>
    <row r="371" spans="1:26" ht="15.7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"/>
      <c r="W371" s="5"/>
      <c r="X371" s="5"/>
      <c r="Y371" s="5"/>
      <c r="Z371" s="5"/>
    </row>
    <row r="372" spans="1:26" ht="15.7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"/>
      <c r="W372" s="5"/>
      <c r="X372" s="5"/>
      <c r="Y372" s="5"/>
      <c r="Z372" s="5"/>
    </row>
    <row r="373" spans="1:26" ht="15.7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"/>
      <c r="W373" s="5"/>
      <c r="X373" s="5"/>
      <c r="Y373" s="5"/>
      <c r="Z373" s="5"/>
    </row>
    <row r="374" spans="1:26" ht="15.7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"/>
      <c r="W374" s="5"/>
      <c r="X374" s="5"/>
      <c r="Y374" s="5"/>
      <c r="Z374" s="5"/>
    </row>
    <row r="375" spans="1:26" ht="15.7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"/>
      <c r="W375" s="5"/>
      <c r="X375" s="5"/>
      <c r="Y375" s="5"/>
      <c r="Z375" s="5"/>
    </row>
    <row r="376" spans="1:26" ht="15.7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"/>
      <c r="W376" s="5"/>
      <c r="X376" s="5"/>
      <c r="Y376" s="5"/>
      <c r="Z376" s="5"/>
    </row>
    <row r="377" spans="1:26" ht="15.7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"/>
      <c r="W377" s="5"/>
      <c r="X377" s="5"/>
      <c r="Y377" s="5"/>
      <c r="Z377" s="5"/>
    </row>
    <row r="378" spans="1:26" ht="15.7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"/>
      <c r="W378" s="5"/>
      <c r="X378" s="5"/>
      <c r="Y378" s="5"/>
      <c r="Z378" s="5"/>
    </row>
    <row r="379" spans="1:26" ht="15.7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"/>
      <c r="W379" s="5"/>
      <c r="X379" s="5"/>
      <c r="Y379" s="5"/>
      <c r="Z379" s="5"/>
    </row>
    <row r="380" spans="1:26" ht="15.7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"/>
      <c r="W380" s="5"/>
      <c r="X380" s="5"/>
      <c r="Y380" s="5"/>
      <c r="Z380" s="5"/>
    </row>
    <row r="381" spans="1:26" ht="15.7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"/>
      <c r="W381" s="5"/>
      <c r="X381" s="5"/>
      <c r="Y381" s="5"/>
      <c r="Z381" s="5"/>
    </row>
    <row r="382" spans="1:26" ht="15.7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"/>
      <c r="W382" s="5"/>
      <c r="X382" s="5"/>
      <c r="Y382" s="5"/>
      <c r="Z382" s="5"/>
    </row>
    <row r="383" spans="1:26" ht="15.7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"/>
      <c r="W383" s="5"/>
      <c r="X383" s="5"/>
      <c r="Y383" s="5"/>
      <c r="Z383" s="5"/>
    </row>
    <row r="384" spans="1:26" ht="15.7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"/>
      <c r="W384" s="5"/>
      <c r="X384" s="5"/>
      <c r="Y384" s="5"/>
      <c r="Z384" s="5"/>
    </row>
    <row r="385" spans="1:26" ht="15.7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"/>
      <c r="W385" s="5"/>
      <c r="X385" s="5"/>
      <c r="Y385" s="5"/>
      <c r="Z385" s="5"/>
    </row>
    <row r="386" spans="1:26" ht="15.7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"/>
      <c r="W386" s="5"/>
      <c r="X386" s="5"/>
      <c r="Y386" s="5"/>
      <c r="Z386" s="5"/>
    </row>
    <row r="387" spans="1:26" ht="15.7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"/>
      <c r="W387" s="5"/>
      <c r="X387" s="5"/>
      <c r="Y387" s="5"/>
      <c r="Z387" s="5"/>
    </row>
    <row r="388" spans="1:26" ht="15.7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"/>
      <c r="W388" s="5"/>
      <c r="X388" s="5"/>
      <c r="Y388" s="5"/>
      <c r="Z388" s="5"/>
    </row>
    <row r="389" spans="1:26" ht="15.7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"/>
      <c r="W389" s="5"/>
      <c r="X389" s="5"/>
      <c r="Y389" s="5"/>
      <c r="Z389" s="5"/>
    </row>
    <row r="390" spans="1:26" ht="15.7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"/>
      <c r="W390" s="5"/>
      <c r="X390" s="5"/>
      <c r="Y390" s="5"/>
      <c r="Z390" s="5"/>
    </row>
    <row r="391" spans="1:26" ht="15.7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"/>
      <c r="W391" s="5"/>
      <c r="X391" s="5"/>
      <c r="Y391" s="5"/>
      <c r="Z391" s="5"/>
    </row>
    <row r="392" spans="1:26" ht="15.7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"/>
      <c r="W392" s="5"/>
      <c r="X392" s="5"/>
      <c r="Y392" s="5"/>
      <c r="Z392" s="5"/>
    </row>
    <row r="393" spans="1:26" ht="15.7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"/>
      <c r="W393" s="5"/>
      <c r="X393" s="5"/>
      <c r="Y393" s="5"/>
      <c r="Z393" s="5"/>
    </row>
    <row r="394" spans="1:26" ht="15.7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"/>
      <c r="W394" s="5"/>
      <c r="X394" s="5"/>
      <c r="Y394" s="5"/>
      <c r="Z394" s="5"/>
    </row>
    <row r="395" spans="1:26" ht="15.7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"/>
      <c r="W395" s="5"/>
      <c r="X395" s="5"/>
      <c r="Y395" s="5"/>
      <c r="Z395" s="5"/>
    </row>
    <row r="396" spans="1:26" ht="15.7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"/>
      <c r="W396" s="5"/>
      <c r="X396" s="5"/>
      <c r="Y396" s="5"/>
      <c r="Z396" s="5"/>
    </row>
    <row r="397" spans="1:26" ht="15.7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"/>
      <c r="W397" s="5"/>
      <c r="X397" s="5"/>
      <c r="Y397" s="5"/>
      <c r="Z397" s="5"/>
    </row>
    <row r="398" spans="1:26" ht="15.7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"/>
      <c r="W398" s="5"/>
      <c r="X398" s="5"/>
      <c r="Y398" s="5"/>
      <c r="Z398" s="5"/>
    </row>
    <row r="399" spans="1:26" ht="15.7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"/>
      <c r="W399" s="5"/>
      <c r="X399" s="5"/>
      <c r="Y399" s="5"/>
      <c r="Z399" s="5"/>
    </row>
    <row r="400" spans="1:26" ht="15.7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"/>
      <c r="W400" s="5"/>
      <c r="X400" s="5"/>
      <c r="Y400" s="5"/>
      <c r="Z400" s="5"/>
    </row>
    <row r="401" spans="1:26" ht="15.7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"/>
      <c r="W401" s="5"/>
      <c r="X401" s="5"/>
      <c r="Y401" s="5"/>
      <c r="Z401" s="5"/>
    </row>
    <row r="402" spans="1:26" ht="15.7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"/>
      <c r="W402" s="5"/>
      <c r="X402" s="5"/>
      <c r="Y402" s="5"/>
      <c r="Z402" s="5"/>
    </row>
    <row r="403" spans="1:26" ht="15.7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5"/>
      <c r="W403" s="5"/>
      <c r="X403" s="5"/>
      <c r="Y403" s="5"/>
      <c r="Z403" s="5"/>
    </row>
    <row r="404" spans="1:26" ht="15.7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5"/>
      <c r="W404" s="5"/>
      <c r="X404" s="5"/>
      <c r="Y404" s="5"/>
      <c r="Z404" s="5"/>
    </row>
    <row r="405" spans="1:26" ht="15.7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5"/>
      <c r="W405" s="5"/>
      <c r="X405" s="5"/>
      <c r="Y405" s="5"/>
      <c r="Z405" s="5"/>
    </row>
    <row r="406" spans="1:26" ht="15.7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5"/>
      <c r="W406" s="5"/>
      <c r="X406" s="5"/>
      <c r="Y406" s="5"/>
      <c r="Z406" s="5"/>
    </row>
    <row r="407" spans="1:26" ht="15.7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5"/>
      <c r="W407" s="5"/>
      <c r="X407" s="5"/>
      <c r="Y407" s="5"/>
      <c r="Z407" s="5"/>
    </row>
    <row r="408" spans="1:26" ht="15.7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5"/>
      <c r="W408" s="5"/>
      <c r="X408" s="5"/>
      <c r="Y408" s="5"/>
      <c r="Z408" s="5"/>
    </row>
    <row r="409" spans="1:26" ht="15.7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</sheetData>
  <mergeCells count="362">
    <mergeCell ref="C195:C205"/>
    <mergeCell ref="D195:D205"/>
    <mergeCell ref="P195:P205"/>
    <mergeCell ref="Q195:Q205"/>
    <mergeCell ref="R195:R205"/>
    <mergeCell ref="S195:S205"/>
    <mergeCell ref="T195:T205"/>
    <mergeCell ref="U172:U178"/>
    <mergeCell ref="A189:A194"/>
    <mergeCell ref="B189:B194"/>
    <mergeCell ref="C189:C194"/>
    <mergeCell ref="D189:D194"/>
    <mergeCell ref="P189:P194"/>
    <mergeCell ref="R189:R194"/>
    <mergeCell ref="S189:S194"/>
    <mergeCell ref="T189:T194"/>
    <mergeCell ref="U189:U194"/>
    <mergeCell ref="Q189:Q194"/>
    <mergeCell ref="A172:A178"/>
    <mergeCell ref="B172:B178"/>
    <mergeCell ref="C172:C178"/>
    <mergeCell ref="D172:D178"/>
    <mergeCell ref="P172:P178"/>
    <mergeCell ref="Q172:Q178"/>
    <mergeCell ref="R172:R178"/>
    <mergeCell ref="S172:S178"/>
    <mergeCell ref="T172:T178"/>
    <mergeCell ref="U155:U160"/>
    <mergeCell ref="A126:A131"/>
    <mergeCell ref="B126:B131"/>
    <mergeCell ref="C126:C131"/>
    <mergeCell ref="D126:D131"/>
    <mergeCell ref="P126:P131"/>
    <mergeCell ref="Q126:Q131"/>
    <mergeCell ref="R126:R131"/>
    <mergeCell ref="S126:S131"/>
    <mergeCell ref="T126:T131"/>
    <mergeCell ref="U126:U131"/>
    <mergeCell ref="A146:A148"/>
    <mergeCell ref="B146:B148"/>
    <mergeCell ref="C146:C148"/>
    <mergeCell ref="D146:D148"/>
    <mergeCell ref="P146:P148"/>
    <mergeCell ref="Q146:Q148"/>
    <mergeCell ref="R146:R148"/>
    <mergeCell ref="S146:S148"/>
    <mergeCell ref="T146:T148"/>
    <mergeCell ref="U146:U148"/>
    <mergeCell ref="D97:D105"/>
    <mergeCell ref="P97:P105"/>
    <mergeCell ref="Q97:Q105"/>
    <mergeCell ref="U76:U79"/>
    <mergeCell ref="A76:A79"/>
    <mergeCell ref="B76:B79"/>
    <mergeCell ref="C76:C79"/>
    <mergeCell ref="D76:D79"/>
    <mergeCell ref="P76:P79"/>
    <mergeCell ref="Q76:Q79"/>
    <mergeCell ref="R97:R105"/>
    <mergeCell ref="S97:S105"/>
    <mergeCell ref="T97:T105"/>
    <mergeCell ref="A85:U85"/>
    <mergeCell ref="A86:A96"/>
    <mergeCell ref="B86:B96"/>
    <mergeCell ref="C86:C96"/>
    <mergeCell ref="U97:U105"/>
    <mergeCell ref="A97:A105"/>
    <mergeCell ref="B97:B105"/>
    <mergeCell ref="C97:C105"/>
    <mergeCell ref="R76:R79"/>
    <mergeCell ref="S76:S79"/>
    <mergeCell ref="T76:T79"/>
    <mergeCell ref="D86:D96"/>
    <mergeCell ref="P86:P96"/>
    <mergeCell ref="Q86:Q96"/>
    <mergeCell ref="R86:R96"/>
    <mergeCell ref="S86:S96"/>
    <mergeCell ref="T86:T96"/>
    <mergeCell ref="U86:U96"/>
    <mergeCell ref="A69:A75"/>
    <mergeCell ref="B69:B75"/>
    <mergeCell ref="C69:C75"/>
    <mergeCell ref="D69:D75"/>
    <mergeCell ref="P69:P75"/>
    <mergeCell ref="Q69:Q75"/>
    <mergeCell ref="R69:R75"/>
    <mergeCell ref="S69:S75"/>
    <mergeCell ref="T69:T75"/>
    <mergeCell ref="U69:U75"/>
    <mergeCell ref="P48:P54"/>
    <mergeCell ref="Q48:Q54"/>
    <mergeCell ref="R48:R54"/>
    <mergeCell ref="S48:S54"/>
    <mergeCell ref="T48:T54"/>
    <mergeCell ref="U48:U54"/>
    <mergeCell ref="A48:A54"/>
    <mergeCell ref="B48:B54"/>
    <mergeCell ref="C48:C54"/>
    <mergeCell ref="D48:D54"/>
    <mergeCell ref="A23:U23"/>
    <mergeCell ref="A16:A17"/>
    <mergeCell ref="A8:U8"/>
    <mergeCell ref="A81:A82"/>
    <mergeCell ref="B81:B82"/>
    <mergeCell ref="C81:C82"/>
    <mergeCell ref="D81:D82"/>
    <mergeCell ref="P81:P82"/>
    <mergeCell ref="Q81:Q82"/>
    <mergeCell ref="R81:R82"/>
    <mergeCell ref="S81:S82"/>
    <mergeCell ref="T81:T82"/>
    <mergeCell ref="U81:U82"/>
    <mergeCell ref="A10:A15"/>
    <mergeCell ref="B10:B15"/>
    <mergeCell ref="C10:C15"/>
    <mergeCell ref="D10:D15"/>
    <mergeCell ref="P10:P15"/>
    <mergeCell ref="Q10:Q15"/>
    <mergeCell ref="R10:R15"/>
    <mergeCell ref="S10:S15"/>
    <mergeCell ref="A9:U9"/>
    <mergeCell ref="T10:T15"/>
    <mergeCell ref="U10:U15"/>
    <mergeCell ref="A2:S2"/>
    <mergeCell ref="A6:A7"/>
    <mergeCell ref="B6:D6"/>
    <mergeCell ref="E6:E7"/>
    <mergeCell ref="F6:F7"/>
    <mergeCell ref="G6:I6"/>
    <mergeCell ref="J6:L6"/>
    <mergeCell ref="M6:O6"/>
    <mergeCell ref="P6:R6"/>
    <mergeCell ref="S6:U6"/>
    <mergeCell ref="B16:B17"/>
    <mergeCell ref="C16:C17"/>
    <mergeCell ref="D16:D17"/>
    <mergeCell ref="P16:P17"/>
    <mergeCell ref="Q16:Q17"/>
    <mergeCell ref="R16:R17"/>
    <mergeCell ref="S16:S17"/>
    <mergeCell ref="T16:T17"/>
    <mergeCell ref="U16:U17"/>
    <mergeCell ref="U19:U21"/>
    <mergeCell ref="A19:A21"/>
    <mergeCell ref="B19:B21"/>
    <mergeCell ref="C19:C21"/>
    <mergeCell ref="D19:D21"/>
    <mergeCell ref="P19:P21"/>
    <mergeCell ref="Q19:Q21"/>
    <mergeCell ref="R19:R21"/>
    <mergeCell ref="S19:S21"/>
    <mergeCell ref="T19:T21"/>
    <mergeCell ref="A24:A29"/>
    <mergeCell ref="B24:B29"/>
    <mergeCell ref="C24:C29"/>
    <mergeCell ref="D24:D29"/>
    <mergeCell ref="P24:P29"/>
    <mergeCell ref="Q24:Q29"/>
    <mergeCell ref="R24:R29"/>
    <mergeCell ref="S24:S29"/>
    <mergeCell ref="T24:T29"/>
    <mergeCell ref="A36:A38"/>
    <mergeCell ref="B36:B38"/>
    <mergeCell ref="C36:C38"/>
    <mergeCell ref="D36:D38"/>
    <mergeCell ref="P36:P38"/>
    <mergeCell ref="U42:U47"/>
    <mergeCell ref="A55:A57"/>
    <mergeCell ref="B55:B57"/>
    <mergeCell ref="C55:C57"/>
    <mergeCell ref="D55:D57"/>
    <mergeCell ref="P55:P57"/>
    <mergeCell ref="Q36:Q38"/>
    <mergeCell ref="R36:R38"/>
    <mergeCell ref="S36:S38"/>
    <mergeCell ref="T36:T38"/>
    <mergeCell ref="U36:U38"/>
    <mergeCell ref="A42:A47"/>
    <mergeCell ref="B42:B47"/>
    <mergeCell ref="C42:C47"/>
    <mergeCell ref="D42:D47"/>
    <mergeCell ref="P42:P47"/>
    <mergeCell ref="A41:U41"/>
    <mergeCell ref="Q42:Q47"/>
    <mergeCell ref="R42:R47"/>
    <mergeCell ref="S42:S47"/>
    <mergeCell ref="T42:T47"/>
    <mergeCell ref="Q58:Q60"/>
    <mergeCell ref="R58:R60"/>
    <mergeCell ref="S58:S60"/>
    <mergeCell ref="T58:T60"/>
    <mergeCell ref="U24:U29"/>
    <mergeCell ref="U58:U60"/>
    <mergeCell ref="Q55:Q57"/>
    <mergeCell ref="R55:R57"/>
    <mergeCell ref="S55:S57"/>
    <mergeCell ref="T55:T57"/>
    <mergeCell ref="U55:U57"/>
    <mergeCell ref="U30:U35"/>
    <mergeCell ref="B58:B60"/>
    <mergeCell ref="C58:C60"/>
    <mergeCell ref="D58:D60"/>
    <mergeCell ref="P58:P60"/>
    <mergeCell ref="A63:U63"/>
    <mergeCell ref="R64:R68"/>
    <mergeCell ref="S64:S68"/>
    <mergeCell ref="T64:T68"/>
    <mergeCell ref="U64:U68"/>
    <mergeCell ref="Q64:Q68"/>
    <mergeCell ref="A58:A60"/>
    <mergeCell ref="A64:A68"/>
    <mergeCell ref="B64:B68"/>
    <mergeCell ref="C64:C68"/>
    <mergeCell ref="D64:D68"/>
    <mergeCell ref="P64:P68"/>
    <mergeCell ref="A30:A35"/>
    <mergeCell ref="B30:B35"/>
    <mergeCell ref="C30:C35"/>
    <mergeCell ref="D30:D35"/>
    <mergeCell ref="P30:P35"/>
    <mergeCell ref="Q30:Q35"/>
    <mergeCell ref="R30:R35"/>
    <mergeCell ref="S30:S35"/>
    <mergeCell ref="T30:T35"/>
    <mergeCell ref="C106:C108"/>
    <mergeCell ref="D106:D108"/>
    <mergeCell ref="P106:P108"/>
    <mergeCell ref="Q106:Q108"/>
    <mergeCell ref="A111:U111"/>
    <mergeCell ref="A112:U112"/>
    <mergeCell ref="A113:A117"/>
    <mergeCell ref="B113:B117"/>
    <mergeCell ref="C113:C117"/>
    <mergeCell ref="D113:D117"/>
    <mergeCell ref="P113:P117"/>
    <mergeCell ref="Q113:Q117"/>
    <mergeCell ref="R113:R117"/>
    <mergeCell ref="S113:S117"/>
    <mergeCell ref="T113:T117"/>
    <mergeCell ref="U113:U117"/>
    <mergeCell ref="R106:R108"/>
    <mergeCell ref="S106:S108"/>
    <mergeCell ref="T106:T108"/>
    <mergeCell ref="U106:U108"/>
    <mergeCell ref="A106:A108"/>
    <mergeCell ref="B106:B108"/>
    <mergeCell ref="U118:U120"/>
    <mergeCell ref="A122:A123"/>
    <mergeCell ref="B122:B123"/>
    <mergeCell ref="C122:C123"/>
    <mergeCell ref="D122:D123"/>
    <mergeCell ref="P122:P123"/>
    <mergeCell ref="Q122:Q123"/>
    <mergeCell ref="R122:R123"/>
    <mergeCell ref="S122:S123"/>
    <mergeCell ref="T122:T123"/>
    <mergeCell ref="U122:U123"/>
    <mergeCell ref="A118:A120"/>
    <mergeCell ref="B118:B120"/>
    <mergeCell ref="C118:C120"/>
    <mergeCell ref="D118:D120"/>
    <mergeCell ref="P118:P120"/>
    <mergeCell ref="Q118:Q120"/>
    <mergeCell ref="R118:R120"/>
    <mergeCell ref="S118:S120"/>
    <mergeCell ref="T118:T120"/>
    <mergeCell ref="A125:U125"/>
    <mergeCell ref="A149:A151"/>
    <mergeCell ref="B149:B151"/>
    <mergeCell ref="C149:C151"/>
    <mergeCell ref="D149:D151"/>
    <mergeCell ref="P149:P151"/>
    <mergeCell ref="Q149:Q151"/>
    <mergeCell ref="R149:R151"/>
    <mergeCell ref="S149:S151"/>
    <mergeCell ref="T149:T151"/>
    <mergeCell ref="U149:U151"/>
    <mergeCell ref="U139:U145"/>
    <mergeCell ref="A139:A145"/>
    <mergeCell ref="B139:B145"/>
    <mergeCell ref="C139:C145"/>
    <mergeCell ref="D139:D145"/>
    <mergeCell ref="P139:P145"/>
    <mergeCell ref="Q139:Q145"/>
    <mergeCell ref="R139:R145"/>
    <mergeCell ref="S139:S145"/>
    <mergeCell ref="T139:T145"/>
    <mergeCell ref="A155:A160"/>
    <mergeCell ref="B155:B160"/>
    <mergeCell ref="C155:C160"/>
    <mergeCell ref="D155:D160"/>
    <mergeCell ref="P155:P160"/>
    <mergeCell ref="Q155:Q160"/>
    <mergeCell ref="R155:R160"/>
    <mergeCell ref="S155:S160"/>
    <mergeCell ref="T155:T160"/>
    <mergeCell ref="A154:U154"/>
    <mergeCell ref="A132:A138"/>
    <mergeCell ref="B132:B138"/>
    <mergeCell ref="C132:C138"/>
    <mergeCell ref="D132:D138"/>
    <mergeCell ref="P132:P138"/>
    <mergeCell ref="Q132:Q138"/>
    <mergeCell ref="R132:R138"/>
    <mergeCell ref="S132:S138"/>
    <mergeCell ref="T132:T138"/>
    <mergeCell ref="U132:U138"/>
    <mergeCell ref="D161:D163"/>
    <mergeCell ref="P161:P163"/>
    <mergeCell ref="Q161:Q163"/>
    <mergeCell ref="R161:R163"/>
    <mergeCell ref="S161:S163"/>
    <mergeCell ref="T161:T163"/>
    <mergeCell ref="A166:U166"/>
    <mergeCell ref="A167:A171"/>
    <mergeCell ref="B167:B171"/>
    <mergeCell ref="C167:C171"/>
    <mergeCell ref="D167:D171"/>
    <mergeCell ref="P167:P171"/>
    <mergeCell ref="Q167:Q171"/>
    <mergeCell ref="R167:R171"/>
    <mergeCell ref="S167:S171"/>
    <mergeCell ref="T167:T171"/>
    <mergeCell ref="U167:U171"/>
    <mergeCell ref="U161:U163"/>
    <mergeCell ref="A161:A163"/>
    <mergeCell ref="B161:B163"/>
    <mergeCell ref="C161:C163"/>
    <mergeCell ref="A188:U188"/>
    <mergeCell ref="A183:A185"/>
    <mergeCell ref="B183:B185"/>
    <mergeCell ref="C183:C185"/>
    <mergeCell ref="U206:U208"/>
    <mergeCell ref="A206:A208"/>
    <mergeCell ref="B206:B208"/>
    <mergeCell ref="C206:C208"/>
    <mergeCell ref="D206:D208"/>
    <mergeCell ref="P206:P208"/>
    <mergeCell ref="Q206:Q208"/>
    <mergeCell ref="R206:R208"/>
    <mergeCell ref="S206:S208"/>
    <mergeCell ref="T206:T208"/>
    <mergeCell ref="D183:D185"/>
    <mergeCell ref="P183:P185"/>
    <mergeCell ref="Q183:Q185"/>
    <mergeCell ref="R183:R185"/>
    <mergeCell ref="S183:S185"/>
    <mergeCell ref="T183:T185"/>
    <mergeCell ref="U183:U185"/>
    <mergeCell ref="U195:U205"/>
    <mergeCell ref="A195:A205"/>
    <mergeCell ref="B195:B205"/>
    <mergeCell ref="U179:U182"/>
    <mergeCell ref="A179:A182"/>
    <mergeCell ref="B179:B182"/>
    <mergeCell ref="C179:C182"/>
    <mergeCell ref="D179:D182"/>
    <mergeCell ref="P179:P182"/>
    <mergeCell ref="Q179:Q182"/>
    <mergeCell ref="R179:R182"/>
    <mergeCell ref="S179:S182"/>
    <mergeCell ref="T179:T18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4" manualBreakCount="4">
    <brk id="62" max="20" man="1"/>
    <brk id="110" max="20" man="1"/>
    <brk id="165" max="20" man="1"/>
    <brk id="211" max="20" man="1"/>
  </rowBreaks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413"/>
  <sheetViews>
    <sheetView view="pageBreakPreview" topLeftCell="A130" zoomScale="60" zoomScaleNormal="100" workbookViewId="0">
      <selection sqref="A1:A1048576"/>
    </sheetView>
  </sheetViews>
  <sheetFormatPr defaultRowHeight="15"/>
  <cols>
    <col min="1" max="1" width="27.5703125" customWidth="1"/>
    <col min="5" max="5" width="27.140625" customWidth="1"/>
    <col min="6" max="6" width="9.5703125" bestFit="1" customWidth="1"/>
    <col min="7" max="7" width="12.28515625" customWidth="1"/>
    <col min="8" max="8" width="10.140625" customWidth="1"/>
    <col min="9" max="9" width="10.7109375" customWidth="1"/>
    <col min="10" max="10" width="9.7109375" customWidth="1"/>
    <col min="11" max="11" width="11" customWidth="1"/>
  </cols>
  <sheetData>
    <row r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3"/>
      <c r="W1" s="7"/>
    </row>
    <row r="2" spans="1:23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9"/>
      <c r="U2" s="19"/>
      <c r="V2" s="3"/>
      <c r="W2" s="7"/>
    </row>
    <row r="3" spans="1:2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9"/>
      <c r="U3" s="19"/>
      <c r="V3" s="3"/>
      <c r="W3" s="7"/>
    </row>
    <row r="4" spans="1:23">
      <c r="A4" s="20" t="s">
        <v>112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3"/>
      <c r="W4" s="7"/>
    </row>
    <row r="5" spans="1:23" ht="15.75" thickBot="1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3"/>
      <c r="W5" s="7"/>
    </row>
    <row r="6" spans="1:23" ht="27.75" customHeight="1">
      <c r="A6" s="104" t="s">
        <v>1</v>
      </c>
      <c r="B6" s="106" t="s">
        <v>2</v>
      </c>
      <c r="C6" s="106"/>
      <c r="D6" s="106"/>
      <c r="E6" s="106" t="s">
        <v>3</v>
      </c>
      <c r="F6" s="108" t="s">
        <v>4</v>
      </c>
      <c r="G6" s="106" t="s">
        <v>5</v>
      </c>
      <c r="H6" s="106"/>
      <c r="I6" s="106"/>
      <c r="J6" s="106" t="s">
        <v>6</v>
      </c>
      <c r="K6" s="106"/>
      <c r="L6" s="106"/>
      <c r="M6" s="106" t="s">
        <v>7</v>
      </c>
      <c r="N6" s="106"/>
      <c r="O6" s="106"/>
      <c r="P6" s="106" t="s">
        <v>8</v>
      </c>
      <c r="Q6" s="106"/>
      <c r="R6" s="106"/>
      <c r="S6" s="110" t="s">
        <v>9</v>
      </c>
      <c r="T6" s="110"/>
      <c r="U6" s="111"/>
      <c r="V6" s="3"/>
      <c r="W6" s="7"/>
    </row>
    <row r="7" spans="1:23" ht="28.5">
      <c r="A7" s="105"/>
      <c r="B7" s="21" t="s">
        <v>140</v>
      </c>
      <c r="C7" s="21" t="s">
        <v>10</v>
      </c>
      <c r="D7" s="21" t="s">
        <v>11</v>
      </c>
      <c r="E7" s="107"/>
      <c r="F7" s="109"/>
      <c r="G7" s="21" t="s">
        <v>140</v>
      </c>
      <c r="H7" s="21" t="s">
        <v>10</v>
      </c>
      <c r="I7" s="21" t="s">
        <v>11</v>
      </c>
      <c r="J7" s="21" t="s">
        <v>140</v>
      </c>
      <c r="K7" s="21" t="s">
        <v>10</v>
      </c>
      <c r="L7" s="21" t="s">
        <v>11</v>
      </c>
      <c r="M7" s="21" t="s">
        <v>140</v>
      </c>
      <c r="N7" s="21" t="s">
        <v>10</v>
      </c>
      <c r="O7" s="21" t="s">
        <v>11</v>
      </c>
      <c r="P7" s="21" t="s">
        <v>140</v>
      </c>
      <c r="Q7" s="21" t="s">
        <v>10</v>
      </c>
      <c r="R7" s="21" t="s">
        <v>11</v>
      </c>
      <c r="S7" s="21" t="s">
        <v>140</v>
      </c>
      <c r="T7" s="21" t="s">
        <v>10</v>
      </c>
      <c r="U7" s="22" t="s">
        <v>11</v>
      </c>
      <c r="V7" s="3"/>
      <c r="W7" s="7"/>
    </row>
    <row r="8" spans="1:23">
      <c r="A8" s="97" t="s">
        <v>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8"/>
      <c r="V8" s="3"/>
      <c r="W8" s="7"/>
    </row>
    <row r="9" spans="1:23" ht="18.75" customHeight="1" thickBot="1">
      <c r="A9" s="105" t="s">
        <v>12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12"/>
      <c r="V9" s="3"/>
      <c r="W9" s="7"/>
    </row>
    <row r="10" spans="1:23" ht="15.75" customHeight="1">
      <c r="A10" s="89" t="s">
        <v>117</v>
      </c>
      <c r="B10" s="123">
        <v>150</v>
      </c>
      <c r="C10" s="123" t="s">
        <v>62</v>
      </c>
      <c r="D10" s="126">
        <v>200</v>
      </c>
      <c r="E10" s="23" t="s">
        <v>118</v>
      </c>
      <c r="F10" s="11">
        <v>458</v>
      </c>
      <c r="G10" s="24">
        <v>0.03</v>
      </c>
      <c r="H10" s="24">
        <v>0.04</v>
      </c>
      <c r="I10" s="24">
        <v>0.04</v>
      </c>
      <c r="J10" s="27">
        <v>0.03</v>
      </c>
      <c r="K10" s="27">
        <v>0.04</v>
      </c>
      <c r="L10" s="24">
        <v>0.04</v>
      </c>
      <c r="M10" s="11">
        <f t="shared" ref="M10:M20" si="0">G10*F10</f>
        <v>13.74</v>
      </c>
      <c r="N10" s="11">
        <f t="shared" ref="N10:N20" si="1">H10*F10</f>
        <v>18.32</v>
      </c>
      <c r="O10" s="11">
        <f t="shared" ref="O10:O20" si="2">I10*F10</f>
        <v>18.32</v>
      </c>
      <c r="P10" s="76">
        <f>SUM(M10:M14)</f>
        <v>97.324299999999994</v>
      </c>
      <c r="Q10" s="76">
        <f>SUM(N10:N14)</f>
        <v>107.52029999999998</v>
      </c>
      <c r="R10" s="76">
        <f>SUM(O10:O14)</f>
        <v>107.52029999999998</v>
      </c>
      <c r="S10" s="76">
        <f>P10+P10*87%</f>
        <v>181.996441</v>
      </c>
      <c r="T10" s="76">
        <f>Q10+Q10*65%</f>
        <v>177.40849499999996</v>
      </c>
      <c r="U10" s="73">
        <f>R10+R10*72%</f>
        <v>184.93491599999996</v>
      </c>
      <c r="V10" s="3"/>
      <c r="W10" s="7"/>
    </row>
    <row r="11" spans="1:23">
      <c r="A11" s="90"/>
      <c r="B11" s="124"/>
      <c r="C11" s="124"/>
      <c r="D11" s="127"/>
      <c r="E11" s="14" t="s">
        <v>22</v>
      </c>
      <c r="F11" s="11">
        <v>468</v>
      </c>
      <c r="G11" s="27">
        <v>7.5999999999999998E-2</v>
      </c>
      <c r="H11" s="27">
        <v>8.7999999999999995E-2</v>
      </c>
      <c r="I11" s="24">
        <v>8.7999999999999995E-2</v>
      </c>
      <c r="J11" s="27">
        <v>7.5999999999999998E-2</v>
      </c>
      <c r="K11" s="27">
        <v>8.7999999999999995E-2</v>
      </c>
      <c r="L11" s="24">
        <v>8.7999999999999995E-2</v>
      </c>
      <c r="M11" s="11">
        <f t="shared" si="0"/>
        <v>35.567999999999998</v>
      </c>
      <c r="N11" s="11">
        <f t="shared" si="1"/>
        <v>41.183999999999997</v>
      </c>
      <c r="O11" s="11">
        <f t="shared" si="2"/>
        <v>41.183999999999997</v>
      </c>
      <c r="P11" s="75"/>
      <c r="Q11" s="75"/>
      <c r="R11" s="75"/>
      <c r="S11" s="75"/>
      <c r="T11" s="75"/>
      <c r="U11" s="83"/>
      <c r="V11" s="3"/>
      <c r="W11" s="7"/>
    </row>
    <row r="12" spans="1:23">
      <c r="A12" s="90"/>
      <c r="B12" s="124"/>
      <c r="C12" s="124"/>
      <c r="D12" s="127"/>
      <c r="E12" s="26" t="s">
        <v>19</v>
      </c>
      <c r="F12" s="11">
        <v>2500</v>
      </c>
      <c r="G12" s="27">
        <v>5.0000000000000001E-3</v>
      </c>
      <c r="H12" s="27">
        <v>5.0000000000000001E-3</v>
      </c>
      <c r="I12" s="27">
        <v>5.0000000000000001E-3</v>
      </c>
      <c r="J12" s="27">
        <v>5.0000000000000001E-3</v>
      </c>
      <c r="K12" s="27">
        <v>5.0000000000000001E-3</v>
      </c>
      <c r="L12" s="27">
        <v>5.0000000000000001E-3</v>
      </c>
      <c r="M12" s="11">
        <f t="shared" si="0"/>
        <v>12.5</v>
      </c>
      <c r="N12" s="11">
        <f t="shared" si="1"/>
        <v>12.5</v>
      </c>
      <c r="O12" s="11">
        <f t="shared" si="2"/>
        <v>12.5</v>
      </c>
      <c r="P12" s="75"/>
      <c r="Q12" s="75"/>
      <c r="R12" s="75"/>
      <c r="S12" s="75"/>
      <c r="T12" s="75"/>
      <c r="U12" s="83"/>
      <c r="V12" s="3"/>
      <c r="W12" s="7"/>
    </row>
    <row r="13" spans="1:23">
      <c r="A13" s="90"/>
      <c r="B13" s="124"/>
      <c r="C13" s="124"/>
      <c r="D13" s="127"/>
      <c r="E13" s="26" t="s">
        <v>39</v>
      </c>
      <c r="F13" s="11">
        <v>3551</v>
      </c>
      <c r="G13" s="27">
        <v>0.01</v>
      </c>
      <c r="H13" s="27">
        <v>0.01</v>
      </c>
      <c r="I13" s="27">
        <v>0.01</v>
      </c>
      <c r="J13" s="27">
        <v>0.01</v>
      </c>
      <c r="K13" s="27">
        <v>0.01</v>
      </c>
      <c r="L13" s="27">
        <v>0.01</v>
      </c>
      <c r="M13" s="11">
        <f t="shared" si="0"/>
        <v>35.51</v>
      </c>
      <c r="N13" s="11">
        <f t="shared" si="1"/>
        <v>35.51</v>
      </c>
      <c r="O13" s="11">
        <f t="shared" si="2"/>
        <v>35.51</v>
      </c>
      <c r="P13" s="75"/>
      <c r="Q13" s="75"/>
      <c r="R13" s="75"/>
      <c r="S13" s="75"/>
      <c r="T13" s="75"/>
      <c r="U13" s="83"/>
      <c r="V13" s="3"/>
      <c r="W13" s="7"/>
    </row>
    <row r="14" spans="1:23">
      <c r="A14" s="91"/>
      <c r="B14" s="125"/>
      <c r="C14" s="125"/>
      <c r="D14" s="128"/>
      <c r="E14" s="14" t="s">
        <v>17</v>
      </c>
      <c r="F14" s="11">
        <v>63</v>
      </c>
      <c r="G14" s="51">
        <v>1E-4</v>
      </c>
      <c r="H14" s="51">
        <v>1E-4</v>
      </c>
      <c r="I14" s="51">
        <v>1E-4</v>
      </c>
      <c r="J14" s="51">
        <v>1E-4</v>
      </c>
      <c r="K14" s="51">
        <v>1E-4</v>
      </c>
      <c r="L14" s="51">
        <v>1E-4</v>
      </c>
      <c r="M14" s="11">
        <f t="shared" si="0"/>
        <v>6.3E-3</v>
      </c>
      <c r="N14" s="11">
        <f t="shared" si="1"/>
        <v>6.3E-3</v>
      </c>
      <c r="O14" s="11">
        <f t="shared" si="2"/>
        <v>6.3E-3</v>
      </c>
      <c r="P14" s="75"/>
      <c r="Q14" s="75"/>
      <c r="R14" s="75"/>
      <c r="S14" s="75"/>
      <c r="T14" s="75"/>
      <c r="U14" s="83"/>
      <c r="V14" s="3"/>
      <c r="W14" s="7"/>
    </row>
    <row r="15" spans="1:23">
      <c r="A15" s="74" t="s">
        <v>48</v>
      </c>
      <c r="B15" s="95" t="s">
        <v>49</v>
      </c>
      <c r="C15" s="95" t="s">
        <v>50</v>
      </c>
      <c r="D15" s="95" t="s">
        <v>51</v>
      </c>
      <c r="E15" s="14" t="s">
        <v>18</v>
      </c>
      <c r="F15" s="11">
        <v>3551</v>
      </c>
      <c r="G15" s="24">
        <v>0.01</v>
      </c>
      <c r="H15" s="24">
        <v>0.01</v>
      </c>
      <c r="I15" s="24">
        <v>0.01</v>
      </c>
      <c r="J15" s="24">
        <v>0.01</v>
      </c>
      <c r="K15" s="24">
        <v>0.01</v>
      </c>
      <c r="L15" s="24">
        <v>0.01</v>
      </c>
      <c r="M15" s="11">
        <f t="shared" si="0"/>
        <v>35.51</v>
      </c>
      <c r="N15" s="11">
        <f t="shared" si="1"/>
        <v>35.51</v>
      </c>
      <c r="O15" s="11">
        <f t="shared" si="2"/>
        <v>35.51</v>
      </c>
      <c r="P15" s="76">
        <f>SUM(M15:M16)</f>
        <v>43.01</v>
      </c>
      <c r="Q15" s="76">
        <f>SUM(N15:N16)</f>
        <v>48.634999999999998</v>
      </c>
      <c r="R15" s="76">
        <f>SUM(O15:O16)</f>
        <v>52.384999999999998</v>
      </c>
      <c r="S15" s="76">
        <f>P15+P15*87%</f>
        <v>80.428699999999992</v>
      </c>
      <c r="T15" s="76">
        <f>Q15+Q15*65%</f>
        <v>80.247749999999996</v>
      </c>
      <c r="U15" s="73">
        <f>R15+R15*72%</f>
        <v>90.102199999999996</v>
      </c>
      <c r="V15" s="3"/>
      <c r="W15" s="7"/>
    </row>
    <row r="16" spans="1:23">
      <c r="A16" s="74"/>
      <c r="B16" s="95"/>
      <c r="C16" s="95"/>
      <c r="D16" s="95"/>
      <c r="E16" s="29" t="s">
        <v>24</v>
      </c>
      <c r="F16" s="11">
        <v>375</v>
      </c>
      <c r="G16" s="24">
        <v>0.02</v>
      </c>
      <c r="H16" s="24">
        <v>3.5000000000000003E-2</v>
      </c>
      <c r="I16" s="24">
        <v>4.4999999999999998E-2</v>
      </c>
      <c r="J16" s="24">
        <v>0.02</v>
      </c>
      <c r="K16" s="24">
        <v>3.5000000000000003E-2</v>
      </c>
      <c r="L16" s="24">
        <v>4.4999999999999998E-2</v>
      </c>
      <c r="M16" s="11">
        <f t="shared" si="0"/>
        <v>7.5</v>
      </c>
      <c r="N16" s="11">
        <f t="shared" si="1"/>
        <v>13.125000000000002</v>
      </c>
      <c r="O16" s="11">
        <f t="shared" si="2"/>
        <v>16.875</v>
      </c>
      <c r="P16" s="75"/>
      <c r="Q16" s="75"/>
      <c r="R16" s="75"/>
      <c r="S16" s="76"/>
      <c r="T16" s="76"/>
      <c r="U16" s="73"/>
      <c r="V16" s="3"/>
      <c r="W16" s="7"/>
    </row>
    <row r="17" spans="1:23">
      <c r="A17" s="26" t="s">
        <v>32</v>
      </c>
      <c r="B17" s="27">
        <v>120</v>
      </c>
      <c r="C17" s="27">
        <v>120</v>
      </c>
      <c r="D17" s="27">
        <v>120</v>
      </c>
      <c r="E17" s="29" t="s">
        <v>33</v>
      </c>
      <c r="F17" s="11">
        <v>645</v>
      </c>
      <c r="G17" s="24">
        <v>0.12</v>
      </c>
      <c r="H17" s="24">
        <v>0.12</v>
      </c>
      <c r="I17" s="24">
        <v>0.12</v>
      </c>
      <c r="J17" s="24">
        <v>0.12</v>
      </c>
      <c r="K17" s="24">
        <v>0.12</v>
      </c>
      <c r="L17" s="24">
        <v>0.12</v>
      </c>
      <c r="M17" s="11">
        <f>G17*F17</f>
        <v>77.399999999999991</v>
      </c>
      <c r="N17" s="11">
        <f>H17*F17</f>
        <v>77.399999999999991</v>
      </c>
      <c r="O17" s="11">
        <f>I17*F17</f>
        <v>77.399999999999991</v>
      </c>
      <c r="P17" s="11">
        <f t="shared" ref="P17:R17" si="3">SUM(M17)</f>
        <v>77.399999999999991</v>
      </c>
      <c r="Q17" s="11">
        <f t="shared" si="3"/>
        <v>77.399999999999991</v>
      </c>
      <c r="R17" s="30">
        <f t="shared" si="3"/>
        <v>77.399999999999991</v>
      </c>
      <c r="S17" s="31">
        <f>P17+P17*87%</f>
        <v>144.738</v>
      </c>
      <c r="T17" s="31">
        <f>Q17+Q17*65%</f>
        <v>127.70999999999998</v>
      </c>
      <c r="U17" s="32">
        <f>R17+R17*72%</f>
        <v>133.12799999999999</v>
      </c>
      <c r="V17" s="3"/>
      <c r="W17" s="7"/>
    </row>
    <row r="18" spans="1:23">
      <c r="A18" s="74" t="s">
        <v>61</v>
      </c>
      <c r="B18" s="75" t="s">
        <v>56</v>
      </c>
      <c r="C18" s="75" t="s">
        <v>56</v>
      </c>
      <c r="D18" s="75" t="s">
        <v>56</v>
      </c>
      <c r="E18" s="33" t="s">
        <v>20</v>
      </c>
      <c r="F18" s="11">
        <v>5103</v>
      </c>
      <c r="G18" s="27">
        <v>1E-3</v>
      </c>
      <c r="H18" s="27">
        <v>1E-3</v>
      </c>
      <c r="I18" s="27">
        <v>1E-3</v>
      </c>
      <c r="J18" s="27">
        <v>1E-3</v>
      </c>
      <c r="K18" s="27">
        <v>1E-3</v>
      </c>
      <c r="L18" s="27">
        <v>1E-3</v>
      </c>
      <c r="M18" s="11">
        <f t="shared" si="0"/>
        <v>5.1029999999999998</v>
      </c>
      <c r="N18" s="11">
        <f t="shared" si="1"/>
        <v>5.1029999999999998</v>
      </c>
      <c r="O18" s="11">
        <f t="shared" si="2"/>
        <v>5.1029999999999998</v>
      </c>
      <c r="P18" s="76">
        <f>SUM(M18:M20)</f>
        <v>17.016000000000002</v>
      </c>
      <c r="Q18" s="76">
        <f>SUM(N18:N20)</f>
        <v>17.016000000000002</v>
      </c>
      <c r="R18" s="76">
        <f>SUM(O18:O20)</f>
        <v>17.016000000000002</v>
      </c>
      <c r="S18" s="76">
        <f>P18+P18*87%</f>
        <v>31.819920000000003</v>
      </c>
      <c r="T18" s="76">
        <f>Q18+Q18*65%</f>
        <v>28.076400000000003</v>
      </c>
      <c r="U18" s="73">
        <f>R18+R18*72%</f>
        <v>29.267520000000005</v>
      </c>
      <c r="V18" s="3"/>
      <c r="W18" s="7"/>
    </row>
    <row r="19" spans="1:23">
      <c r="A19" s="74"/>
      <c r="B19" s="75"/>
      <c r="C19" s="75"/>
      <c r="D19" s="75"/>
      <c r="E19" s="33" t="s">
        <v>22</v>
      </c>
      <c r="F19" s="11">
        <v>468</v>
      </c>
      <c r="G19" s="27">
        <v>2.1000000000000001E-2</v>
      </c>
      <c r="H19" s="27">
        <v>2.1000000000000001E-2</v>
      </c>
      <c r="I19" s="27">
        <v>2.1000000000000001E-2</v>
      </c>
      <c r="J19" s="24">
        <v>0.02</v>
      </c>
      <c r="K19" s="24">
        <v>0.02</v>
      </c>
      <c r="L19" s="24">
        <v>0.02</v>
      </c>
      <c r="M19" s="11">
        <f t="shared" si="0"/>
        <v>9.8280000000000012</v>
      </c>
      <c r="N19" s="11">
        <f t="shared" si="1"/>
        <v>9.8280000000000012</v>
      </c>
      <c r="O19" s="11">
        <f t="shared" si="2"/>
        <v>9.8280000000000012</v>
      </c>
      <c r="P19" s="76"/>
      <c r="Q19" s="76"/>
      <c r="R19" s="76"/>
      <c r="S19" s="76"/>
      <c r="T19" s="76"/>
      <c r="U19" s="73"/>
      <c r="V19" s="3"/>
      <c r="W19" s="7"/>
    </row>
    <row r="20" spans="1:23">
      <c r="A20" s="74"/>
      <c r="B20" s="75"/>
      <c r="C20" s="75"/>
      <c r="D20" s="75"/>
      <c r="E20" s="14" t="s">
        <v>21</v>
      </c>
      <c r="F20" s="11">
        <v>417</v>
      </c>
      <c r="G20" s="24">
        <v>5.0000000000000001E-3</v>
      </c>
      <c r="H20" s="24">
        <v>5.0000000000000001E-3</v>
      </c>
      <c r="I20" s="24">
        <v>5.0000000000000001E-3</v>
      </c>
      <c r="J20" s="24">
        <v>5.0000000000000001E-3</v>
      </c>
      <c r="K20" s="24">
        <v>5.0000000000000001E-3</v>
      </c>
      <c r="L20" s="24">
        <v>5.0000000000000001E-3</v>
      </c>
      <c r="M20" s="11">
        <f t="shared" si="0"/>
        <v>2.085</v>
      </c>
      <c r="N20" s="11">
        <f t="shared" si="1"/>
        <v>2.085</v>
      </c>
      <c r="O20" s="11">
        <f t="shared" si="2"/>
        <v>2.085</v>
      </c>
      <c r="P20" s="76"/>
      <c r="Q20" s="76"/>
      <c r="R20" s="76"/>
      <c r="S20" s="76"/>
      <c r="T20" s="76"/>
      <c r="U20" s="73"/>
      <c r="V20" s="3"/>
      <c r="W20" s="7"/>
    </row>
    <row r="21" spans="1:23">
      <c r="A21" s="26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57">
        <f t="shared" ref="P21:U21" si="4">SUM(P10:P20)</f>
        <v>234.75029999999995</v>
      </c>
      <c r="Q21" s="57">
        <f t="shared" si="4"/>
        <v>250.57129999999998</v>
      </c>
      <c r="R21" s="57">
        <f t="shared" si="4"/>
        <v>254.32129999999998</v>
      </c>
      <c r="S21" s="57">
        <f t="shared" si="4"/>
        <v>438.98306100000002</v>
      </c>
      <c r="T21" s="57">
        <f t="shared" si="4"/>
        <v>413.44264499999991</v>
      </c>
      <c r="U21" s="58">
        <f t="shared" si="4"/>
        <v>437.43263599999995</v>
      </c>
      <c r="V21" s="3"/>
      <c r="W21" s="7"/>
    </row>
    <row r="22" spans="1:23">
      <c r="A22" s="99" t="s">
        <v>26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  <c r="V22" s="3"/>
      <c r="W22" s="7"/>
    </row>
    <row r="23" spans="1:23" ht="15.75" customHeight="1">
      <c r="A23" s="74" t="s">
        <v>114</v>
      </c>
      <c r="B23" s="75">
        <v>60</v>
      </c>
      <c r="C23" s="75">
        <v>100</v>
      </c>
      <c r="D23" s="75">
        <v>100</v>
      </c>
      <c r="E23" s="14" t="s">
        <v>115</v>
      </c>
      <c r="F23" s="11">
        <v>950</v>
      </c>
      <c r="G23" s="24">
        <v>2.9000000000000001E-2</v>
      </c>
      <c r="H23" s="11">
        <v>4.8000000000000001E-2</v>
      </c>
      <c r="I23" s="11">
        <v>4.8000000000000001E-2</v>
      </c>
      <c r="J23" s="24">
        <v>2.5000000000000001E-2</v>
      </c>
      <c r="K23" s="24">
        <v>4.1000000000000002E-2</v>
      </c>
      <c r="L23" s="24">
        <v>4.1000000000000002E-2</v>
      </c>
      <c r="M23" s="11">
        <f t="shared" ref="M23:M28" si="5">G23*F23</f>
        <v>27.55</v>
      </c>
      <c r="N23" s="11">
        <f t="shared" ref="N23:N28" si="6">H23*F23</f>
        <v>45.6</v>
      </c>
      <c r="O23" s="11">
        <f t="shared" ref="O23:O28" si="7">I23*F23</f>
        <v>45.6</v>
      </c>
      <c r="P23" s="76">
        <f>SUM(M23:M28)</f>
        <v>88.215300000000013</v>
      </c>
      <c r="Q23" s="76">
        <f t="shared" ref="Q23:R23" si="8">SUM(N23:N28)</f>
        <v>120.16829999999999</v>
      </c>
      <c r="R23" s="76">
        <f t="shared" si="8"/>
        <v>120.82129999999999</v>
      </c>
      <c r="S23" s="76">
        <f>P23+P23*87%</f>
        <v>164.96261100000004</v>
      </c>
      <c r="T23" s="76">
        <f>Q23+Q23*65%</f>
        <v>198.27769499999999</v>
      </c>
      <c r="U23" s="73">
        <f>R23+R23*72%</f>
        <v>207.812636</v>
      </c>
      <c r="V23" s="3"/>
      <c r="W23" s="7"/>
    </row>
    <row r="24" spans="1:23">
      <c r="A24" s="74"/>
      <c r="B24" s="75"/>
      <c r="C24" s="75"/>
      <c r="D24" s="75"/>
      <c r="E24" s="14" t="s">
        <v>116</v>
      </c>
      <c r="F24" s="11">
        <v>775</v>
      </c>
      <c r="G24" s="27">
        <v>2.3E-2</v>
      </c>
      <c r="H24" s="27">
        <v>3.7999999999999999E-2</v>
      </c>
      <c r="I24" s="27">
        <v>3.7999999999999999E-2</v>
      </c>
      <c r="J24" s="27">
        <v>1.7999999999999999E-2</v>
      </c>
      <c r="K24" s="27">
        <v>0.03</v>
      </c>
      <c r="L24" s="27">
        <v>0.03</v>
      </c>
      <c r="M24" s="11">
        <f t="shared" si="5"/>
        <v>17.824999999999999</v>
      </c>
      <c r="N24" s="11">
        <f t="shared" si="6"/>
        <v>29.45</v>
      </c>
      <c r="O24" s="11">
        <f t="shared" si="7"/>
        <v>29.45</v>
      </c>
      <c r="P24" s="76"/>
      <c r="Q24" s="76"/>
      <c r="R24" s="76"/>
      <c r="S24" s="76"/>
      <c r="T24" s="76"/>
      <c r="U24" s="73"/>
      <c r="V24" s="3"/>
      <c r="W24" s="7"/>
    </row>
    <row r="25" spans="1:23">
      <c r="A25" s="74"/>
      <c r="B25" s="75"/>
      <c r="C25" s="75"/>
      <c r="D25" s="75"/>
      <c r="E25" s="14" t="s">
        <v>14</v>
      </c>
      <c r="F25" s="11">
        <v>125</v>
      </c>
      <c r="G25" s="27">
        <v>7.0000000000000001E-3</v>
      </c>
      <c r="H25" s="27">
        <v>0.02</v>
      </c>
      <c r="I25" s="27">
        <v>0.02</v>
      </c>
      <c r="J25" s="27">
        <v>6.0000000000000001E-3</v>
      </c>
      <c r="K25" s="27">
        <v>0.01</v>
      </c>
      <c r="L25" s="27">
        <v>0.01</v>
      </c>
      <c r="M25" s="11">
        <f t="shared" si="5"/>
        <v>0.875</v>
      </c>
      <c r="N25" s="11">
        <f t="shared" si="6"/>
        <v>2.5</v>
      </c>
      <c r="O25" s="11">
        <f t="shared" si="7"/>
        <v>2.5</v>
      </c>
      <c r="P25" s="76"/>
      <c r="Q25" s="76"/>
      <c r="R25" s="76"/>
      <c r="S25" s="76"/>
      <c r="T25" s="76"/>
      <c r="U25" s="73"/>
      <c r="V25" s="3"/>
      <c r="W25" s="7"/>
    </row>
    <row r="26" spans="1:23">
      <c r="A26" s="74"/>
      <c r="B26" s="75"/>
      <c r="C26" s="75"/>
      <c r="D26" s="75"/>
      <c r="E26" s="14" t="s">
        <v>17</v>
      </c>
      <c r="F26" s="11">
        <v>63</v>
      </c>
      <c r="G26" s="27">
        <v>1E-4</v>
      </c>
      <c r="H26" s="27">
        <v>1E-4</v>
      </c>
      <c r="I26" s="27">
        <v>1E-4</v>
      </c>
      <c r="J26" s="27">
        <v>1E-4</v>
      </c>
      <c r="K26" s="27">
        <v>1E-4</v>
      </c>
      <c r="L26" s="27">
        <v>1E-4</v>
      </c>
      <c r="M26" s="11">
        <f t="shared" si="5"/>
        <v>6.3E-3</v>
      </c>
      <c r="N26" s="11">
        <f t="shared" si="6"/>
        <v>6.3E-3</v>
      </c>
      <c r="O26" s="11">
        <f t="shared" si="7"/>
        <v>6.3E-3</v>
      </c>
      <c r="P26" s="76"/>
      <c r="Q26" s="76"/>
      <c r="R26" s="76"/>
      <c r="S26" s="76"/>
      <c r="T26" s="76"/>
      <c r="U26" s="73"/>
      <c r="V26" s="3"/>
      <c r="W26" s="7"/>
    </row>
    <row r="27" spans="1:23">
      <c r="A27" s="74"/>
      <c r="B27" s="75"/>
      <c r="C27" s="75"/>
      <c r="D27" s="75"/>
      <c r="E27" s="14" t="s">
        <v>111</v>
      </c>
      <c r="F27" s="11">
        <v>2000</v>
      </c>
      <c r="G27" s="24">
        <v>0.02</v>
      </c>
      <c r="H27" s="24">
        <v>0.02</v>
      </c>
      <c r="I27" s="24">
        <v>0.02</v>
      </c>
      <c r="J27" s="24">
        <v>0.01</v>
      </c>
      <c r="K27" s="24">
        <v>0.01</v>
      </c>
      <c r="L27" s="24">
        <v>0.01</v>
      </c>
      <c r="M27" s="11">
        <f t="shared" si="5"/>
        <v>40</v>
      </c>
      <c r="N27" s="11">
        <f t="shared" si="6"/>
        <v>40</v>
      </c>
      <c r="O27" s="11">
        <f t="shared" si="7"/>
        <v>40</v>
      </c>
      <c r="P27" s="76"/>
      <c r="Q27" s="76"/>
      <c r="R27" s="76"/>
      <c r="S27" s="76"/>
      <c r="T27" s="76"/>
      <c r="U27" s="73"/>
      <c r="V27" s="3"/>
      <c r="W27" s="7"/>
    </row>
    <row r="28" spans="1:23">
      <c r="A28" s="74"/>
      <c r="B28" s="75"/>
      <c r="C28" s="75"/>
      <c r="D28" s="75"/>
      <c r="E28" s="14" t="s">
        <v>15</v>
      </c>
      <c r="F28" s="11">
        <v>653</v>
      </c>
      <c r="G28" s="27">
        <v>3.0000000000000001E-3</v>
      </c>
      <c r="H28" s="27">
        <v>4.0000000000000001E-3</v>
      </c>
      <c r="I28" s="27">
        <v>5.0000000000000001E-3</v>
      </c>
      <c r="J28" s="27">
        <v>3.0000000000000001E-3</v>
      </c>
      <c r="K28" s="27">
        <v>4.0000000000000001E-3</v>
      </c>
      <c r="L28" s="27">
        <v>5.0000000000000001E-3</v>
      </c>
      <c r="M28" s="11">
        <f t="shared" si="5"/>
        <v>1.9590000000000001</v>
      </c>
      <c r="N28" s="11">
        <f t="shared" si="6"/>
        <v>2.6120000000000001</v>
      </c>
      <c r="O28" s="11">
        <f t="shared" si="7"/>
        <v>3.2650000000000001</v>
      </c>
      <c r="P28" s="76"/>
      <c r="Q28" s="76"/>
      <c r="R28" s="76"/>
      <c r="S28" s="76"/>
      <c r="T28" s="76"/>
      <c r="U28" s="73"/>
      <c r="V28" s="3"/>
      <c r="W28" s="7"/>
    </row>
    <row r="29" spans="1:23" ht="30">
      <c r="A29" s="74" t="s">
        <v>131</v>
      </c>
      <c r="B29" s="75">
        <v>180</v>
      </c>
      <c r="C29" s="75">
        <v>250</v>
      </c>
      <c r="D29" s="75">
        <v>250</v>
      </c>
      <c r="E29" s="44" t="s">
        <v>107</v>
      </c>
      <c r="F29" s="11">
        <v>3000</v>
      </c>
      <c r="G29" s="27">
        <v>0.16200000000000001</v>
      </c>
      <c r="H29" s="24">
        <v>0.216</v>
      </c>
      <c r="I29" s="24">
        <v>0.215</v>
      </c>
      <c r="J29" s="24">
        <v>0.11899999999999999</v>
      </c>
      <c r="K29" s="24">
        <v>0.159</v>
      </c>
      <c r="L29" s="24">
        <v>0.159</v>
      </c>
      <c r="M29" s="11">
        <f t="shared" ref="M29:M34" si="9">G29*F29</f>
        <v>486</v>
      </c>
      <c r="N29" s="11">
        <f t="shared" ref="N29:N34" si="10">H29*F29</f>
        <v>648</v>
      </c>
      <c r="O29" s="11">
        <f t="shared" ref="O29:O34" si="11">I29*F29</f>
        <v>645</v>
      </c>
      <c r="P29" s="76">
        <f>SUM(M29:M34)</f>
        <v>517.03530000000001</v>
      </c>
      <c r="Q29" s="76">
        <f>SUM(N29:N34)</f>
        <v>709.21899999999994</v>
      </c>
      <c r="R29" s="76">
        <f>SUM(O29:O34)</f>
        <v>706.21899999999994</v>
      </c>
      <c r="S29" s="76">
        <f>P29+P29*87%</f>
        <v>966.85601100000008</v>
      </c>
      <c r="T29" s="76">
        <f>Q29+Q29*65%</f>
        <v>1170.21135</v>
      </c>
      <c r="U29" s="73">
        <f>R29+R29*72%</f>
        <v>1214.69668</v>
      </c>
      <c r="V29" s="3"/>
      <c r="W29" s="7"/>
    </row>
    <row r="30" spans="1:23">
      <c r="A30" s="74"/>
      <c r="B30" s="75"/>
      <c r="C30" s="75"/>
      <c r="D30" s="75"/>
      <c r="E30" s="14" t="s">
        <v>15</v>
      </c>
      <c r="F30" s="11">
        <v>653</v>
      </c>
      <c r="G30" s="27">
        <v>8.0000000000000002E-3</v>
      </c>
      <c r="H30" s="27">
        <v>1.4999999999999999E-2</v>
      </c>
      <c r="I30" s="27">
        <v>1.4999999999999999E-2</v>
      </c>
      <c r="J30" s="24">
        <v>8.0000000000000002E-3</v>
      </c>
      <c r="K30" s="24">
        <v>1.4999999999999999E-2</v>
      </c>
      <c r="L30" s="24">
        <v>1.4999999999999999E-2</v>
      </c>
      <c r="M30" s="11">
        <f t="shared" si="9"/>
        <v>5.2240000000000002</v>
      </c>
      <c r="N30" s="11">
        <f t="shared" si="10"/>
        <v>9.7949999999999999</v>
      </c>
      <c r="O30" s="11">
        <f t="shared" si="11"/>
        <v>9.7949999999999999</v>
      </c>
      <c r="P30" s="76"/>
      <c r="Q30" s="76"/>
      <c r="R30" s="76"/>
      <c r="S30" s="76"/>
      <c r="T30" s="76"/>
      <c r="U30" s="73"/>
      <c r="V30" s="3"/>
      <c r="W30" s="7"/>
    </row>
    <row r="31" spans="1:23">
      <c r="A31" s="74"/>
      <c r="B31" s="75"/>
      <c r="C31" s="75"/>
      <c r="D31" s="75"/>
      <c r="E31" s="14" t="s">
        <v>35</v>
      </c>
      <c r="F31" s="11">
        <v>634</v>
      </c>
      <c r="G31" s="37">
        <v>3.5000000000000003E-2</v>
      </c>
      <c r="H31" s="37">
        <v>7.0000000000000007E-2</v>
      </c>
      <c r="I31" s="37">
        <v>7.0000000000000007E-2</v>
      </c>
      <c r="J31" s="24">
        <v>3.5000000000000003E-2</v>
      </c>
      <c r="K31" s="24">
        <v>7.0000000000000007E-2</v>
      </c>
      <c r="L31" s="24">
        <v>7.0000000000000007E-2</v>
      </c>
      <c r="M31" s="11">
        <f t="shared" si="9"/>
        <v>22.19</v>
      </c>
      <c r="N31" s="11">
        <f t="shared" si="10"/>
        <v>44.38</v>
      </c>
      <c r="O31" s="11">
        <f t="shared" si="11"/>
        <v>44.38</v>
      </c>
      <c r="P31" s="76"/>
      <c r="Q31" s="76"/>
      <c r="R31" s="76"/>
      <c r="S31" s="76"/>
      <c r="T31" s="76"/>
      <c r="U31" s="73"/>
      <c r="V31" s="3"/>
      <c r="W31" s="7"/>
    </row>
    <row r="32" spans="1:23">
      <c r="A32" s="74"/>
      <c r="B32" s="75"/>
      <c r="C32" s="75"/>
      <c r="D32" s="75"/>
      <c r="E32" s="14" t="s">
        <v>13</v>
      </c>
      <c r="F32" s="11">
        <v>249</v>
      </c>
      <c r="G32" s="37">
        <v>0.01</v>
      </c>
      <c r="H32" s="37">
        <v>1.9E-2</v>
      </c>
      <c r="I32" s="37">
        <v>1.9E-2</v>
      </c>
      <c r="J32" s="24">
        <v>8.0000000000000002E-3</v>
      </c>
      <c r="K32" s="24">
        <v>1.4999999999999999E-2</v>
      </c>
      <c r="L32" s="24">
        <v>1.4999999999999999E-2</v>
      </c>
      <c r="M32" s="11">
        <f t="shared" si="9"/>
        <v>2.4900000000000002</v>
      </c>
      <c r="N32" s="11">
        <f t="shared" si="10"/>
        <v>4.7309999999999999</v>
      </c>
      <c r="O32" s="11">
        <f t="shared" si="11"/>
        <v>4.7309999999999999</v>
      </c>
      <c r="P32" s="76"/>
      <c r="Q32" s="76"/>
      <c r="R32" s="76"/>
      <c r="S32" s="76"/>
      <c r="T32" s="76"/>
      <c r="U32" s="73"/>
      <c r="V32" s="3"/>
      <c r="W32" s="7"/>
    </row>
    <row r="33" spans="1:23">
      <c r="A33" s="74"/>
      <c r="B33" s="75"/>
      <c r="C33" s="75"/>
      <c r="D33" s="75"/>
      <c r="E33" s="14" t="s">
        <v>14</v>
      </c>
      <c r="F33" s="11">
        <v>125</v>
      </c>
      <c r="G33" s="37">
        <v>8.9999999999999993E-3</v>
      </c>
      <c r="H33" s="37">
        <v>1.7999999999999999E-2</v>
      </c>
      <c r="I33" s="37">
        <v>1.7999999999999999E-2</v>
      </c>
      <c r="J33" s="24">
        <v>8.0000000000000002E-3</v>
      </c>
      <c r="K33" s="24">
        <v>1.4999999999999999E-2</v>
      </c>
      <c r="L33" s="24">
        <v>1.4999999999999999E-2</v>
      </c>
      <c r="M33" s="11">
        <f t="shared" si="9"/>
        <v>1.125</v>
      </c>
      <c r="N33" s="11">
        <f t="shared" si="10"/>
        <v>2.25</v>
      </c>
      <c r="O33" s="11">
        <f t="shared" si="11"/>
        <v>2.25</v>
      </c>
      <c r="P33" s="76"/>
      <c r="Q33" s="76"/>
      <c r="R33" s="76"/>
      <c r="S33" s="76"/>
      <c r="T33" s="76"/>
      <c r="U33" s="73"/>
      <c r="V33" s="3"/>
      <c r="W33" s="7"/>
    </row>
    <row r="34" spans="1:23" ht="15.75" thickBot="1">
      <c r="A34" s="74"/>
      <c r="B34" s="75"/>
      <c r="C34" s="75"/>
      <c r="D34" s="75"/>
      <c r="E34" s="39" t="s">
        <v>17</v>
      </c>
      <c r="F34" s="11">
        <v>63</v>
      </c>
      <c r="G34" s="27">
        <v>1E-4</v>
      </c>
      <c r="H34" s="27">
        <v>1E-3</v>
      </c>
      <c r="I34" s="27">
        <v>1E-3</v>
      </c>
      <c r="J34" s="27">
        <v>1E-3</v>
      </c>
      <c r="K34" s="27">
        <v>1E-3</v>
      </c>
      <c r="L34" s="27">
        <v>1E-3</v>
      </c>
      <c r="M34" s="11">
        <f t="shared" si="9"/>
        <v>6.3E-3</v>
      </c>
      <c r="N34" s="11">
        <f t="shared" si="10"/>
        <v>6.3E-2</v>
      </c>
      <c r="O34" s="11">
        <f t="shared" si="11"/>
        <v>6.3E-2</v>
      </c>
      <c r="P34" s="76"/>
      <c r="Q34" s="76"/>
      <c r="R34" s="76"/>
      <c r="S34" s="76"/>
      <c r="T34" s="76"/>
      <c r="U34" s="73"/>
      <c r="V34" s="3"/>
      <c r="W34" s="7"/>
    </row>
    <row r="35" spans="1:23">
      <c r="A35" s="74" t="s">
        <v>95</v>
      </c>
      <c r="B35" s="75">
        <v>200</v>
      </c>
      <c r="C35" s="75">
        <v>200</v>
      </c>
      <c r="D35" s="75">
        <v>200</v>
      </c>
      <c r="E35" s="29" t="s">
        <v>33</v>
      </c>
      <c r="F35" s="11">
        <v>645</v>
      </c>
      <c r="G35" s="27">
        <v>2.8000000000000001E-2</v>
      </c>
      <c r="H35" s="27">
        <v>2.8000000000000001E-2</v>
      </c>
      <c r="I35" s="27">
        <v>2.8000000000000001E-2</v>
      </c>
      <c r="J35" s="24">
        <v>2.4E-2</v>
      </c>
      <c r="K35" s="24">
        <v>2.4E-2</v>
      </c>
      <c r="L35" s="24">
        <v>2.4E-2</v>
      </c>
      <c r="M35" s="11">
        <f t="shared" ref="M35:M38" si="12">G35*F35</f>
        <v>18.059999999999999</v>
      </c>
      <c r="N35" s="11">
        <f t="shared" ref="N35:N38" si="13">H35*F35</f>
        <v>18.059999999999999</v>
      </c>
      <c r="O35" s="11">
        <f t="shared" ref="O35:O38" si="14">I35*F35</f>
        <v>18.059999999999999</v>
      </c>
      <c r="P35" s="76">
        <f>SUM(M35:M37)</f>
        <v>32.858999999999995</v>
      </c>
      <c r="Q35" s="76">
        <f>SUM(N35:N37)</f>
        <v>32.858999999999995</v>
      </c>
      <c r="R35" s="76">
        <f>SUM(O35:O37)</f>
        <v>32.858999999999995</v>
      </c>
      <c r="S35" s="76">
        <f>P35+P35*87%</f>
        <v>61.446329999999989</v>
      </c>
      <c r="T35" s="76">
        <f>Q35+Q35*65%</f>
        <v>54.217349999999996</v>
      </c>
      <c r="U35" s="73">
        <f>R35+R35*72%</f>
        <v>56.517479999999992</v>
      </c>
      <c r="V35" s="3"/>
      <c r="W35" s="7"/>
    </row>
    <row r="36" spans="1:23">
      <c r="A36" s="74"/>
      <c r="B36" s="75"/>
      <c r="C36" s="75"/>
      <c r="D36" s="75"/>
      <c r="E36" s="14" t="s">
        <v>21</v>
      </c>
      <c r="F36" s="11">
        <v>417</v>
      </c>
      <c r="G36" s="24">
        <v>7.0000000000000001E-3</v>
      </c>
      <c r="H36" s="24">
        <v>7.0000000000000001E-3</v>
      </c>
      <c r="I36" s="24">
        <v>7.0000000000000001E-3</v>
      </c>
      <c r="J36" s="24">
        <v>7.0000000000000001E-3</v>
      </c>
      <c r="K36" s="24">
        <v>7.0000000000000001E-3</v>
      </c>
      <c r="L36" s="24">
        <v>7.0000000000000001E-3</v>
      </c>
      <c r="M36" s="11">
        <f t="shared" si="12"/>
        <v>2.919</v>
      </c>
      <c r="N36" s="11">
        <f t="shared" si="13"/>
        <v>2.919</v>
      </c>
      <c r="O36" s="11">
        <f t="shared" si="14"/>
        <v>2.919</v>
      </c>
      <c r="P36" s="75"/>
      <c r="Q36" s="75"/>
      <c r="R36" s="75"/>
      <c r="S36" s="75"/>
      <c r="T36" s="75"/>
      <c r="U36" s="83"/>
      <c r="V36" s="3"/>
      <c r="W36" s="7"/>
    </row>
    <row r="37" spans="1:23">
      <c r="A37" s="74"/>
      <c r="B37" s="75"/>
      <c r="C37" s="75"/>
      <c r="D37" s="75"/>
      <c r="E37" s="14" t="s">
        <v>31</v>
      </c>
      <c r="F37" s="11">
        <v>1320</v>
      </c>
      <c r="G37" s="27">
        <v>8.9999999999999993E-3</v>
      </c>
      <c r="H37" s="27">
        <v>8.9999999999999993E-3</v>
      </c>
      <c r="I37" s="27">
        <v>8.9999999999999993E-3</v>
      </c>
      <c r="J37" s="27">
        <v>8.9999999999999993E-3</v>
      </c>
      <c r="K37" s="27">
        <v>8.9999999999999993E-3</v>
      </c>
      <c r="L37" s="27">
        <v>8.9999999999999993E-3</v>
      </c>
      <c r="M37" s="11">
        <f t="shared" si="12"/>
        <v>11.879999999999999</v>
      </c>
      <c r="N37" s="11">
        <f t="shared" si="13"/>
        <v>11.879999999999999</v>
      </c>
      <c r="O37" s="11">
        <f t="shared" si="14"/>
        <v>11.879999999999999</v>
      </c>
      <c r="P37" s="75"/>
      <c r="Q37" s="75"/>
      <c r="R37" s="75"/>
      <c r="S37" s="75"/>
      <c r="T37" s="75"/>
      <c r="U37" s="83"/>
      <c r="V37" s="3"/>
      <c r="W37" s="7"/>
    </row>
    <row r="38" spans="1:23">
      <c r="A38" s="40" t="s">
        <v>24</v>
      </c>
      <c r="B38" s="27">
        <v>20</v>
      </c>
      <c r="C38" s="27">
        <v>35</v>
      </c>
      <c r="D38" s="27">
        <v>40</v>
      </c>
      <c r="E38" s="29" t="s">
        <v>24</v>
      </c>
      <c r="F38" s="11">
        <v>375</v>
      </c>
      <c r="G38" s="24">
        <v>0.02</v>
      </c>
      <c r="H38" s="27">
        <v>3.5000000000000003E-2</v>
      </c>
      <c r="I38" s="24">
        <v>0.04</v>
      </c>
      <c r="J38" s="24">
        <v>0.02</v>
      </c>
      <c r="K38" s="27">
        <v>3.5000000000000003E-2</v>
      </c>
      <c r="L38" s="24">
        <v>0.04</v>
      </c>
      <c r="M38" s="11">
        <f t="shared" si="12"/>
        <v>7.5</v>
      </c>
      <c r="N38" s="11">
        <f t="shared" si="13"/>
        <v>13.125000000000002</v>
      </c>
      <c r="O38" s="11">
        <f t="shared" si="14"/>
        <v>15</v>
      </c>
      <c r="P38" s="11">
        <f>SUM(M38)</f>
        <v>7.5</v>
      </c>
      <c r="Q38" s="11">
        <f>SUM(N38)</f>
        <v>13.125000000000002</v>
      </c>
      <c r="R38" s="11">
        <f>SUM(O38)</f>
        <v>15</v>
      </c>
      <c r="S38" s="27">
        <f>P38+P38*87%</f>
        <v>14.025</v>
      </c>
      <c r="T38" s="11">
        <f>Q38+Q38*65%</f>
        <v>21.656250000000004</v>
      </c>
      <c r="U38" s="41">
        <f>R38+R38*72%</f>
        <v>25.799999999999997</v>
      </c>
      <c r="V38" s="3"/>
      <c r="W38" s="7"/>
    </row>
    <row r="39" spans="1:23">
      <c r="A39" s="40"/>
      <c r="B39" s="27"/>
      <c r="C39" s="27"/>
      <c r="D39" s="27"/>
      <c r="E39" s="29"/>
      <c r="F39" s="11"/>
      <c r="G39" s="24"/>
      <c r="H39" s="27"/>
      <c r="I39" s="24"/>
      <c r="J39" s="24"/>
      <c r="K39" s="24"/>
      <c r="L39" s="24"/>
      <c r="M39" s="11"/>
      <c r="N39" s="11"/>
      <c r="O39" s="11"/>
      <c r="P39" s="42">
        <f t="shared" ref="P39:U39" si="15">SUM(P23:P38)</f>
        <v>645.60960000000011</v>
      </c>
      <c r="Q39" s="42">
        <f t="shared" si="15"/>
        <v>875.37129999999991</v>
      </c>
      <c r="R39" s="42">
        <f t="shared" si="15"/>
        <v>874.89929999999993</v>
      </c>
      <c r="S39" s="42">
        <f t="shared" si="15"/>
        <v>1207.2899520000003</v>
      </c>
      <c r="T39" s="42">
        <f t="shared" si="15"/>
        <v>1444.3626449999999</v>
      </c>
      <c r="U39" s="43">
        <f t="shared" si="15"/>
        <v>1504.8267960000001</v>
      </c>
      <c r="V39" s="3"/>
      <c r="W39" s="7"/>
    </row>
    <row r="40" spans="1:23">
      <c r="A40" s="99" t="s">
        <v>30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1"/>
      <c r="V40" s="3"/>
      <c r="W40" s="7"/>
    </row>
    <row r="41" spans="1:23" ht="21" customHeight="1">
      <c r="A41" s="74" t="s">
        <v>96</v>
      </c>
      <c r="B41" s="102">
        <v>80</v>
      </c>
      <c r="C41" s="102">
        <v>100</v>
      </c>
      <c r="D41" s="102">
        <v>100</v>
      </c>
      <c r="E41" s="44" t="s">
        <v>34</v>
      </c>
      <c r="F41" s="11">
        <v>3000</v>
      </c>
      <c r="G41" s="24">
        <v>6.9000000000000006E-2</v>
      </c>
      <c r="H41" s="24">
        <v>8.5999999999999993E-2</v>
      </c>
      <c r="I41" s="24">
        <v>8.5999999999999993E-2</v>
      </c>
      <c r="J41" s="24">
        <v>0.05</v>
      </c>
      <c r="K41" s="24">
        <v>6.3E-2</v>
      </c>
      <c r="L41" s="24">
        <v>6.3E-2</v>
      </c>
      <c r="M41" s="11">
        <f t="shared" ref="M41:M60" si="16">G41*F41</f>
        <v>207.00000000000003</v>
      </c>
      <c r="N41" s="11">
        <f t="shared" ref="N41:N60" si="17">H41*F41</f>
        <v>258</v>
      </c>
      <c r="O41" s="11">
        <f t="shared" ref="O41:O60" si="18">I41*F41</f>
        <v>258</v>
      </c>
      <c r="P41" s="76">
        <f>SUM(M41:M46)</f>
        <v>218.83130000000003</v>
      </c>
      <c r="Q41" s="76">
        <f>SUM(N41:N46)</f>
        <v>272.50330000000002</v>
      </c>
      <c r="R41" s="76">
        <f>SUM(O41:O46)</f>
        <v>272.50330000000002</v>
      </c>
      <c r="S41" s="76">
        <f>P41+P41*87%</f>
        <v>409.21453100000008</v>
      </c>
      <c r="T41" s="76">
        <f>Q41+Q41*65%</f>
        <v>449.63044500000001</v>
      </c>
      <c r="U41" s="73">
        <f>R41+R41*72%</f>
        <v>468.70567600000004</v>
      </c>
      <c r="V41" s="3"/>
      <c r="W41" s="7"/>
    </row>
    <row r="42" spans="1:23">
      <c r="A42" s="74"/>
      <c r="B42" s="102"/>
      <c r="C42" s="102"/>
      <c r="D42" s="102"/>
      <c r="E42" s="14" t="s">
        <v>35</v>
      </c>
      <c r="F42" s="11">
        <v>634</v>
      </c>
      <c r="G42" s="24">
        <v>7.0000000000000001E-3</v>
      </c>
      <c r="H42" s="24">
        <v>8.0000000000000002E-3</v>
      </c>
      <c r="I42" s="24">
        <v>8.0000000000000002E-3</v>
      </c>
      <c r="J42" s="24">
        <v>7.0000000000000001E-3</v>
      </c>
      <c r="K42" s="24">
        <v>8.0000000000000002E-3</v>
      </c>
      <c r="L42" s="24">
        <v>8.0000000000000002E-3</v>
      </c>
      <c r="M42" s="11">
        <f t="shared" si="16"/>
        <v>4.4379999999999997</v>
      </c>
      <c r="N42" s="11">
        <f t="shared" si="17"/>
        <v>5.0720000000000001</v>
      </c>
      <c r="O42" s="11">
        <f t="shared" si="18"/>
        <v>5.0720000000000001</v>
      </c>
      <c r="P42" s="76"/>
      <c r="Q42" s="76"/>
      <c r="R42" s="76"/>
      <c r="S42" s="76"/>
      <c r="T42" s="76"/>
      <c r="U42" s="73"/>
      <c r="V42" s="3"/>
      <c r="W42" s="7"/>
    </row>
    <row r="43" spans="1:23">
      <c r="A43" s="74"/>
      <c r="B43" s="102"/>
      <c r="C43" s="102"/>
      <c r="D43" s="102"/>
      <c r="E43" s="14" t="s">
        <v>14</v>
      </c>
      <c r="F43" s="11">
        <v>125</v>
      </c>
      <c r="G43" s="27">
        <v>2.8000000000000001E-2</v>
      </c>
      <c r="H43" s="27">
        <v>3.5000000000000003E-2</v>
      </c>
      <c r="I43" s="24">
        <v>3.5000000000000003E-2</v>
      </c>
      <c r="J43" s="24">
        <v>2.4E-2</v>
      </c>
      <c r="K43" s="24">
        <v>0.03</v>
      </c>
      <c r="L43" s="24">
        <v>0.03</v>
      </c>
      <c r="M43" s="11">
        <f t="shared" si="16"/>
        <v>3.5</v>
      </c>
      <c r="N43" s="11">
        <f t="shared" si="17"/>
        <v>4.375</v>
      </c>
      <c r="O43" s="11">
        <f t="shared" si="18"/>
        <v>4.375</v>
      </c>
      <c r="P43" s="76"/>
      <c r="Q43" s="76"/>
      <c r="R43" s="76"/>
      <c r="S43" s="76"/>
      <c r="T43" s="76"/>
      <c r="U43" s="73"/>
      <c r="V43" s="3"/>
      <c r="W43" s="7"/>
    </row>
    <row r="44" spans="1:23">
      <c r="A44" s="74"/>
      <c r="B44" s="102"/>
      <c r="C44" s="102"/>
      <c r="D44" s="102"/>
      <c r="E44" s="14" t="s">
        <v>15</v>
      </c>
      <c r="F44" s="11">
        <v>653</v>
      </c>
      <c r="G44" s="27">
        <v>4.0000000000000001E-3</v>
      </c>
      <c r="H44" s="27">
        <v>5.0000000000000001E-3</v>
      </c>
      <c r="I44" s="27">
        <v>5.0000000000000001E-3</v>
      </c>
      <c r="J44" s="27">
        <v>4.0000000000000001E-3</v>
      </c>
      <c r="K44" s="27">
        <v>5.0000000000000001E-3</v>
      </c>
      <c r="L44" s="27">
        <v>5.0000000000000001E-3</v>
      </c>
      <c r="M44" s="11">
        <f t="shared" si="16"/>
        <v>2.6120000000000001</v>
      </c>
      <c r="N44" s="11">
        <f t="shared" si="17"/>
        <v>3.2650000000000001</v>
      </c>
      <c r="O44" s="11">
        <f t="shared" si="18"/>
        <v>3.2650000000000001</v>
      </c>
      <c r="P44" s="76"/>
      <c r="Q44" s="76"/>
      <c r="R44" s="76"/>
      <c r="S44" s="76"/>
      <c r="T44" s="76"/>
      <c r="U44" s="73"/>
      <c r="V44" s="3"/>
      <c r="W44" s="7"/>
    </row>
    <row r="45" spans="1:23">
      <c r="A45" s="74"/>
      <c r="B45" s="102"/>
      <c r="C45" s="102"/>
      <c r="D45" s="102"/>
      <c r="E45" s="14" t="s">
        <v>16</v>
      </c>
      <c r="F45" s="11">
        <v>255</v>
      </c>
      <c r="G45" s="27">
        <v>5.0000000000000001E-3</v>
      </c>
      <c r="H45" s="27">
        <v>7.0000000000000001E-3</v>
      </c>
      <c r="I45" s="27">
        <v>7.0000000000000001E-3</v>
      </c>
      <c r="J45" s="27">
        <v>5.0000000000000001E-3</v>
      </c>
      <c r="K45" s="27">
        <v>7.0000000000000001E-3</v>
      </c>
      <c r="L45" s="27">
        <v>7.0000000000000001E-3</v>
      </c>
      <c r="M45" s="11">
        <f t="shared" si="16"/>
        <v>1.2750000000000001</v>
      </c>
      <c r="N45" s="11">
        <f t="shared" si="17"/>
        <v>1.7850000000000001</v>
      </c>
      <c r="O45" s="11">
        <f t="shared" si="18"/>
        <v>1.7850000000000001</v>
      </c>
      <c r="P45" s="76"/>
      <c r="Q45" s="76"/>
      <c r="R45" s="76"/>
      <c r="S45" s="76"/>
      <c r="T45" s="76"/>
      <c r="U45" s="73"/>
      <c r="V45" s="3"/>
      <c r="W45" s="7"/>
    </row>
    <row r="46" spans="1:23">
      <c r="A46" s="74"/>
      <c r="B46" s="102"/>
      <c r="C46" s="102"/>
      <c r="D46" s="102"/>
      <c r="E46" s="14" t="s">
        <v>17</v>
      </c>
      <c r="F46" s="11">
        <v>63</v>
      </c>
      <c r="G46" s="27">
        <v>1E-4</v>
      </c>
      <c r="H46" s="27">
        <v>1E-4</v>
      </c>
      <c r="I46" s="27">
        <v>1E-4</v>
      </c>
      <c r="J46" s="27">
        <v>1E-4</v>
      </c>
      <c r="K46" s="27">
        <v>1E-4</v>
      </c>
      <c r="L46" s="27">
        <v>1E-4</v>
      </c>
      <c r="M46" s="11">
        <f t="shared" si="16"/>
        <v>6.3E-3</v>
      </c>
      <c r="N46" s="11">
        <f t="shared" si="17"/>
        <v>6.3E-3</v>
      </c>
      <c r="O46" s="11">
        <f t="shared" si="18"/>
        <v>6.3E-3</v>
      </c>
      <c r="P46" s="76"/>
      <c r="Q46" s="76"/>
      <c r="R46" s="76"/>
      <c r="S46" s="76"/>
      <c r="T46" s="76"/>
      <c r="U46" s="73"/>
      <c r="V46" s="3"/>
      <c r="W46" s="7"/>
    </row>
    <row r="47" spans="1:23">
      <c r="A47" s="89" t="s">
        <v>36</v>
      </c>
      <c r="B47" s="92">
        <v>20</v>
      </c>
      <c r="C47" s="92">
        <v>20</v>
      </c>
      <c r="D47" s="92">
        <v>20</v>
      </c>
      <c r="E47" s="14" t="s">
        <v>15</v>
      </c>
      <c r="F47" s="45">
        <v>653</v>
      </c>
      <c r="G47" s="46">
        <v>4.0000000000000002E-4</v>
      </c>
      <c r="H47" s="46">
        <v>4.0000000000000002E-4</v>
      </c>
      <c r="I47" s="46">
        <v>4.0000000000000002E-4</v>
      </c>
      <c r="J47" s="46">
        <v>4.0000000000000002E-4</v>
      </c>
      <c r="K47" s="46">
        <v>4.0000000000000002E-4</v>
      </c>
      <c r="L47" s="46">
        <v>4.0000000000000002E-4</v>
      </c>
      <c r="M47" s="11">
        <f t="shared" si="16"/>
        <v>0.26119999999999999</v>
      </c>
      <c r="N47" s="11">
        <f t="shared" si="17"/>
        <v>0.26119999999999999</v>
      </c>
      <c r="O47" s="11">
        <f t="shared" si="18"/>
        <v>0.26119999999999999</v>
      </c>
      <c r="P47" s="86">
        <f>SUM(M47:M53)</f>
        <v>5.8081000000000014</v>
      </c>
      <c r="Q47" s="86">
        <f t="shared" ref="Q47:R47" si="19">SUM(N47:N53)</f>
        <v>5.8081000000000014</v>
      </c>
      <c r="R47" s="86">
        <f t="shared" si="19"/>
        <v>5.8081000000000014</v>
      </c>
      <c r="S47" s="86">
        <f>P47+P47*87%</f>
        <v>10.861147000000003</v>
      </c>
      <c r="T47" s="86">
        <f>Q47+Q47*65%</f>
        <v>9.5833650000000024</v>
      </c>
      <c r="U47" s="86">
        <f>R47+R47*72%</f>
        <v>9.9899320000000031</v>
      </c>
      <c r="V47" s="3"/>
      <c r="W47" s="7"/>
    </row>
    <row r="48" spans="1:23">
      <c r="A48" s="90"/>
      <c r="B48" s="93"/>
      <c r="C48" s="93"/>
      <c r="D48" s="93"/>
      <c r="E48" s="14" t="s">
        <v>16</v>
      </c>
      <c r="F48" s="45">
        <v>255</v>
      </c>
      <c r="G48" s="46">
        <v>1E-3</v>
      </c>
      <c r="H48" s="46">
        <v>1E-3</v>
      </c>
      <c r="I48" s="46">
        <v>1E-3</v>
      </c>
      <c r="J48" s="46">
        <v>1E-3</v>
      </c>
      <c r="K48" s="46">
        <v>1E-3</v>
      </c>
      <c r="L48" s="46">
        <v>1E-3</v>
      </c>
      <c r="M48" s="11">
        <f t="shared" si="16"/>
        <v>0.255</v>
      </c>
      <c r="N48" s="11">
        <f t="shared" si="17"/>
        <v>0.255</v>
      </c>
      <c r="O48" s="11">
        <f t="shared" si="18"/>
        <v>0.255</v>
      </c>
      <c r="P48" s="87"/>
      <c r="Q48" s="87"/>
      <c r="R48" s="87"/>
      <c r="S48" s="87"/>
      <c r="T48" s="87"/>
      <c r="U48" s="87"/>
      <c r="V48" s="3"/>
      <c r="W48" s="7"/>
    </row>
    <row r="49" spans="1:23">
      <c r="A49" s="90"/>
      <c r="B49" s="93"/>
      <c r="C49" s="93"/>
      <c r="D49" s="93"/>
      <c r="E49" s="14" t="s">
        <v>74</v>
      </c>
      <c r="F49" s="45">
        <v>2300</v>
      </c>
      <c r="G49" s="46">
        <v>2E-3</v>
      </c>
      <c r="H49" s="46">
        <v>2E-3</v>
      </c>
      <c r="I49" s="46">
        <v>2E-3</v>
      </c>
      <c r="J49" s="46">
        <v>2E-3</v>
      </c>
      <c r="K49" s="46">
        <v>2E-3</v>
      </c>
      <c r="L49" s="46">
        <v>2E-3</v>
      </c>
      <c r="M49" s="11">
        <f t="shared" si="16"/>
        <v>4.6000000000000005</v>
      </c>
      <c r="N49" s="11">
        <f t="shared" si="17"/>
        <v>4.6000000000000005</v>
      </c>
      <c r="O49" s="11">
        <f t="shared" si="18"/>
        <v>4.6000000000000005</v>
      </c>
      <c r="P49" s="87"/>
      <c r="Q49" s="87"/>
      <c r="R49" s="87"/>
      <c r="S49" s="87"/>
      <c r="T49" s="87"/>
      <c r="U49" s="87"/>
      <c r="V49" s="3"/>
      <c r="W49" s="7"/>
    </row>
    <row r="50" spans="1:23">
      <c r="A50" s="90"/>
      <c r="B50" s="93"/>
      <c r="C50" s="93"/>
      <c r="D50" s="93"/>
      <c r="E50" s="14" t="s">
        <v>13</v>
      </c>
      <c r="F50" s="45">
        <v>249</v>
      </c>
      <c r="G50" s="46">
        <v>2E-3</v>
      </c>
      <c r="H50" s="46">
        <v>2E-3</v>
      </c>
      <c r="I50" s="46">
        <v>2E-3</v>
      </c>
      <c r="J50" s="46">
        <v>1.6000000000000001E-3</v>
      </c>
      <c r="K50" s="46">
        <v>1.6000000000000001E-3</v>
      </c>
      <c r="L50" s="46">
        <v>1.6000000000000001E-3</v>
      </c>
      <c r="M50" s="11">
        <f t="shared" si="16"/>
        <v>0.498</v>
      </c>
      <c r="N50" s="11">
        <f t="shared" si="17"/>
        <v>0.498</v>
      </c>
      <c r="O50" s="11">
        <f t="shared" si="18"/>
        <v>0.498</v>
      </c>
      <c r="P50" s="87"/>
      <c r="Q50" s="87"/>
      <c r="R50" s="87"/>
      <c r="S50" s="87"/>
      <c r="T50" s="87"/>
      <c r="U50" s="87"/>
      <c r="V50" s="3"/>
      <c r="W50" s="7"/>
    </row>
    <row r="51" spans="1:23">
      <c r="A51" s="90"/>
      <c r="B51" s="93"/>
      <c r="C51" s="93"/>
      <c r="D51" s="93"/>
      <c r="E51" s="14" t="s">
        <v>14</v>
      </c>
      <c r="F51" s="45">
        <v>125</v>
      </c>
      <c r="G51" s="46">
        <v>5.0000000000000001E-4</v>
      </c>
      <c r="H51" s="46">
        <v>5.0000000000000001E-4</v>
      </c>
      <c r="I51" s="46">
        <v>5.0000000000000001E-4</v>
      </c>
      <c r="J51" s="46">
        <v>4.0000000000000002E-4</v>
      </c>
      <c r="K51" s="46">
        <v>4.0000000000000002E-4</v>
      </c>
      <c r="L51" s="46">
        <v>4.0000000000000002E-4</v>
      </c>
      <c r="M51" s="11">
        <f t="shared" si="16"/>
        <v>6.25E-2</v>
      </c>
      <c r="N51" s="11">
        <f t="shared" si="17"/>
        <v>6.25E-2</v>
      </c>
      <c r="O51" s="11">
        <f t="shared" si="18"/>
        <v>6.25E-2</v>
      </c>
      <c r="P51" s="87"/>
      <c r="Q51" s="87"/>
      <c r="R51" s="87"/>
      <c r="S51" s="87"/>
      <c r="T51" s="87"/>
      <c r="U51" s="87"/>
      <c r="V51" s="3"/>
      <c r="W51" s="7"/>
    </row>
    <row r="52" spans="1:23">
      <c r="A52" s="90"/>
      <c r="B52" s="93"/>
      <c r="C52" s="93"/>
      <c r="D52" s="93"/>
      <c r="E52" s="14" t="s">
        <v>97</v>
      </c>
      <c r="F52" s="45">
        <v>417</v>
      </c>
      <c r="G52" s="46">
        <v>2.9999999999999997E-4</v>
      </c>
      <c r="H52" s="46">
        <v>2.9999999999999997E-4</v>
      </c>
      <c r="I52" s="46">
        <v>2.9999999999999997E-4</v>
      </c>
      <c r="J52" s="46">
        <v>2.9999999999999997E-4</v>
      </c>
      <c r="K52" s="46">
        <v>2.9999999999999997E-4</v>
      </c>
      <c r="L52" s="46">
        <v>2.9999999999999997E-4</v>
      </c>
      <c r="M52" s="11">
        <f t="shared" si="16"/>
        <v>0.12509999999999999</v>
      </c>
      <c r="N52" s="11">
        <f t="shared" si="17"/>
        <v>0.12509999999999999</v>
      </c>
      <c r="O52" s="11">
        <f t="shared" si="18"/>
        <v>0.12509999999999999</v>
      </c>
      <c r="P52" s="87"/>
      <c r="Q52" s="87"/>
      <c r="R52" s="87"/>
      <c r="S52" s="87"/>
      <c r="T52" s="87"/>
      <c r="U52" s="87"/>
      <c r="V52" s="3"/>
      <c r="W52" s="7"/>
    </row>
    <row r="53" spans="1:23">
      <c r="A53" s="91"/>
      <c r="B53" s="94"/>
      <c r="C53" s="94"/>
      <c r="D53" s="94"/>
      <c r="E53" s="14" t="s">
        <v>17</v>
      </c>
      <c r="F53" s="11">
        <v>63</v>
      </c>
      <c r="G53" s="27">
        <v>1E-4</v>
      </c>
      <c r="H53" s="27">
        <v>1E-4</v>
      </c>
      <c r="I53" s="27">
        <v>1E-4</v>
      </c>
      <c r="J53" s="27">
        <v>1E-4</v>
      </c>
      <c r="K53" s="27">
        <v>1E-4</v>
      </c>
      <c r="L53" s="27">
        <v>1E-4</v>
      </c>
      <c r="M53" s="11">
        <f t="shared" si="16"/>
        <v>6.3E-3</v>
      </c>
      <c r="N53" s="11">
        <f t="shared" si="17"/>
        <v>6.3E-3</v>
      </c>
      <c r="O53" s="11">
        <f t="shared" si="18"/>
        <v>6.3E-3</v>
      </c>
      <c r="P53" s="88"/>
      <c r="Q53" s="88"/>
      <c r="R53" s="88"/>
      <c r="S53" s="88"/>
      <c r="T53" s="88"/>
      <c r="U53" s="88"/>
      <c r="V53" s="3"/>
      <c r="W53" s="7"/>
    </row>
    <row r="54" spans="1:23">
      <c r="A54" s="74" t="s">
        <v>106</v>
      </c>
      <c r="B54" s="75" t="s">
        <v>53</v>
      </c>
      <c r="C54" s="75" t="s">
        <v>63</v>
      </c>
      <c r="D54" s="75" t="s">
        <v>54</v>
      </c>
      <c r="E54" s="36" t="s">
        <v>38</v>
      </c>
      <c r="F54" s="11">
        <v>439</v>
      </c>
      <c r="G54" s="24">
        <v>3.5000000000000003E-2</v>
      </c>
      <c r="H54" s="24">
        <v>5.2999999999999999E-2</v>
      </c>
      <c r="I54" s="24">
        <v>5.2999999999999999E-2</v>
      </c>
      <c r="J54" s="24">
        <v>3.5000000000000003E-2</v>
      </c>
      <c r="K54" s="24">
        <v>5.2999999999999999E-2</v>
      </c>
      <c r="L54" s="24">
        <v>5.2999999999999999E-2</v>
      </c>
      <c r="M54" s="11">
        <f t="shared" si="16"/>
        <v>15.365000000000002</v>
      </c>
      <c r="N54" s="11">
        <f t="shared" si="17"/>
        <v>23.266999999999999</v>
      </c>
      <c r="O54" s="11">
        <f t="shared" si="18"/>
        <v>23.266999999999999</v>
      </c>
      <c r="P54" s="76">
        <f>SUM(M54:M56)</f>
        <v>50.881300000000003</v>
      </c>
      <c r="Q54" s="76">
        <f>SUM(N54:N56)</f>
        <v>58.84</v>
      </c>
      <c r="R54" s="76">
        <f>SUM(O54:O56)</f>
        <v>58.84</v>
      </c>
      <c r="S54" s="76">
        <f>P54+P54*87%</f>
        <v>95.148031000000003</v>
      </c>
      <c r="T54" s="76">
        <f>Q54+Q54*65%</f>
        <v>97.086000000000013</v>
      </c>
      <c r="U54" s="73">
        <f>R54+R54*72%</f>
        <v>101.20480000000001</v>
      </c>
      <c r="V54" s="3"/>
      <c r="W54" s="7"/>
    </row>
    <row r="55" spans="1:23">
      <c r="A55" s="74"/>
      <c r="B55" s="75"/>
      <c r="C55" s="75"/>
      <c r="D55" s="75"/>
      <c r="E55" s="14" t="s">
        <v>39</v>
      </c>
      <c r="F55" s="11">
        <v>3551</v>
      </c>
      <c r="G55" s="24">
        <v>0.01</v>
      </c>
      <c r="H55" s="24">
        <v>0.01</v>
      </c>
      <c r="I55" s="24">
        <v>0.01</v>
      </c>
      <c r="J55" s="24">
        <v>0.01</v>
      </c>
      <c r="K55" s="24">
        <v>0.01</v>
      </c>
      <c r="L55" s="24">
        <v>0.01</v>
      </c>
      <c r="M55" s="11">
        <f t="shared" si="16"/>
        <v>35.51</v>
      </c>
      <c r="N55" s="11">
        <f t="shared" si="17"/>
        <v>35.51</v>
      </c>
      <c r="O55" s="11">
        <f t="shared" si="18"/>
        <v>35.51</v>
      </c>
      <c r="P55" s="75"/>
      <c r="Q55" s="75"/>
      <c r="R55" s="75"/>
      <c r="S55" s="75"/>
      <c r="T55" s="75"/>
      <c r="U55" s="83"/>
      <c r="V55" s="3"/>
      <c r="W55" s="7"/>
    </row>
    <row r="56" spans="1:23">
      <c r="A56" s="74"/>
      <c r="B56" s="75"/>
      <c r="C56" s="75"/>
      <c r="D56" s="75"/>
      <c r="E56" s="14" t="s">
        <v>17</v>
      </c>
      <c r="F56" s="11">
        <v>63</v>
      </c>
      <c r="G56" s="27">
        <v>1E-4</v>
      </c>
      <c r="H56" s="27">
        <v>1E-3</v>
      </c>
      <c r="I56" s="27">
        <v>1E-3</v>
      </c>
      <c r="J56" s="27">
        <v>1E-3</v>
      </c>
      <c r="K56" s="27">
        <v>1E-3</v>
      </c>
      <c r="L56" s="27">
        <v>1E-3</v>
      </c>
      <c r="M56" s="11">
        <f t="shared" si="16"/>
        <v>6.3E-3</v>
      </c>
      <c r="N56" s="11">
        <f t="shared" si="17"/>
        <v>6.3E-2</v>
      </c>
      <c r="O56" s="11">
        <f t="shared" si="18"/>
        <v>6.3E-2</v>
      </c>
      <c r="P56" s="75"/>
      <c r="Q56" s="75"/>
      <c r="R56" s="75"/>
      <c r="S56" s="75"/>
      <c r="T56" s="75"/>
      <c r="U56" s="83"/>
      <c r="V56" s="3"/>
      <c r="W56" s="7"/>
    </row>
    <row r="57" spans="1:23" ht="15.75" customHeight="1">
      <c r="A57" s="74" t="s">
        <v>121</v>
      </c>
      <c r="B57" s="75">
        <v>200</v>
      </c>
      <c r="C57" s="75">
        <v>200</v>
      </c>
      <c r="D57" s="75">
        <v>200</v>
      </c>
      <c r="E57" s="29" t="s">
        <v>33</v>
      </c>
      <c r="F57" s="11">
        <v>645</v>
      </c>
      <c r="G57" s="37">
        <v>0.02</v>
      </c>
      <c r="H57" s="37">
        <v>0.02</v>
      </c>
      <c r="I57" s="37">
        <v>0.02</v>
      </c>
      <c r="J57" s="37">
        <v>0.02</v>
      </c>
      <c r="K57" s="37">
        <v>0.02</v>
      </c>
      <c r="L57" s="37">
        <v>0.02</v>
      </c>
      <c r="M57" s="11">
        <f>G57*F57</f>
        <v>12.9</v>
      </c>
      <c r="N57" s="11">
        <f>H57*F57</f>
        <v>12.9</v>
      </c>
      <c r="O57" s="11">
        <f>I57*F57</f>
        <v>12.9</v>
      </c>
      <c r="P57" s="76">
        <f>SUM(M57:M59)</f>
        <v>18.119</v>
      </c>
      <c r="Q57" s="76">
        <f>SUM(N57:N59)</f>
        <v>18.119</v>
      </c>
      <c r="R57" s="76">
        <f>SUM(O57:O59)</f>
        <v>18.119</v>
      </c>
      <c r="S57" s="76">
        <f>P57+P57*87%</f>
        <v>33.882530000000003</v>
      </c>
      <c r="T57" s="76">
        <f>Q57+Q57*65%</f>
        <v>29.896349999999998</v>
      </c>
      <c r="U57" s="73">
        <f>R57+R57*72%</f>
        <v>31.164679999999997</v>
      </c>
      <c r="V57" s="3"/>
      <c r="W57" s="7"/>
    </row>
    <row r="58" spans="1:23">
      <c r="A58" s="74"/>
      <c r="B58" s="75"/>
      <c r="C58" s="75"/>
      <c r="D58" s="75"/>
      <c r="E58" s="47" t="s">
        <v>21</v>
      </c>
      <c r="F58" s="11">
        <v>417</v>
      </c>
      <c r="G58" s="27">
        <v>7.0000000000000001E-3</v>
      </c>
      <c r="H58" s="24">
        <v>7.0000000000000001E-3</v>
      </c>
      <c r="I58" s="27">
        <v>7.0000000000000001E-3</v>
      </c>
      <c r="J58" s="27">
        <v>7.0000000000000001E-3</v>
      </c>
      <c r="K58" s="24">
        <v>7.0000000000000001E-3</v>
      </c>
      <c r="L58" s="27">
        <v>7.0000000000000001E-3</v>
      </c>
      <c r="M58" s="11">
        <f>G58*F58</f>
        <v>2.919</v>
      </c>
      <c r="N58" s="11">
        <f>H58*F58</f>
        <v>2.919</v>
      </c>
      <c r="O58" s="11">
        <f>I58*F58</f>
        <v>2.919</v>
      </c>
      <c r="P58" s="76"/>
      <c r="Q58" s="76"/>
      <c r="R58" s="76"/>
      <c r="S58" s="76"/>
      <c r="T58" s="76"/>
      <c r="U58" s="73"/>
      <c r="V58" s="3"/>
      <c r="W58" s="7"/>
    </row>
    <row r="59" spans="1:23">
      <c r="A59" s="74"/>
      <c r="B59" s="75"/>
      <c r="C59" s="75"/>
      <c r="D59" s="75"/>
      <c r="E59" s="14" t="s">
        <v>29</v>
      </c>
      <c r="F59" s="11">
        <v>2300</v>
      </c>
      <c r="G59" s="27">
        <v>1E-3</v>
      </c>
      <c r="H59" s="27">
        <v>1E-3</v>
      </c>
      <c r="I59" s="27">
        <v>1E-3</v>
      </c>
      <c r="J59" s="27">
        <v>1E-3</v>
      </c>
      <c r="K59" s="27">
        <v>1E-3</v>
      </c>
      <c r="L59" s="27">
        <v>1E-3</v>
      </c>
      <c r="M59" s="11">
        <f>G59*F59</f>
        <v>2.3000000000000003</v>
      </c>
      <c r="N59" s="11">
        <f>H59*F59</f>
        <v>2.3000000000000003</v>
      </c>
      <c r="O59" s="11">
        <f>I59*F59</f>
        <v>2.3000000000000003</v>
      </c>
      <c r="P59" s="76"/>
      <c r="Q59" s="76"/>
      <c r="R59" s="76"/>
      <c r="S59" s="76"/>
      <c r="T59" s="76"/>
      <c r="U59" s="73"/>
      <c r="V59" s="3"/>
      <c r="W59" s="7"/>
    </row>
    <row r="60" spans="1:23">
      <c r="A60" s="40" t="s">
        <v>24</v>
      </c>
      <c r="B60" s="27">
        <v>20</v>
      </c>
      <c r="C60" s="27">
        <v>35</v>
      </c>
      <c r="D60" s="27">
        <v>40</v>
      </c>
      <c r="E60" s="33" t="s">
        <v>23</v>
      </c>
      <c r="F60" s="11">
        <v>375</v>
      </c>
      <c r="G60" s="24">
        <v>0.02</v>
      </c>
      <c r="H60" s="27">
        <v>3.5000000000000003E-2</v>
      </c>
      <c r="I60" s="24">
        <v>0.04</v>
      </c>
      <c r="J60" s="24">
        <v>0.02</v>
      </c>
      <c r="K60" s="27">
        <v>3.5000000000000003E-2</v>
      </c>
      <c r="L60" s="24">
        <v>0.04</v>
      </c>
      <c r="M60" s="11">
        <f t="shared" si="16"/>
        <v>7.5</v>
      </c>
      <c r="N60" s="11">
        <f t="shared" si="17"/>
        <v>13.125000000000002</v>
      </c>
      <c r="O60" s="11">
        <f t="shared" si="18"/>
        <v>15</v>
      </c>
      <c r="P60" s="11">
        <f>SUM(M60)</f>
        <v>7.5</v>
      </c>
      <c r="Q60" s="11">
        <f>SUM(N60)</f>
        <v>13.125000000000002</v>
      </c>
      <c r="R60" s="11">
        <f>SUM(O60)</f>
        <v>15</v>
      </c>
      <c r="S60" s="27">
        <f>P60+P60*87%</f>
        <v>14.025</v>
      </c>
      <c r="T60" s="11">
        <f>Q60+Q60*65%</f>
        <v>21.656250000000004</v>
      </c>
      <c r="U60" s="41">
        <f>R60+R60*72%</f>
        <v>25.799999999999997</v>
      </c>
      <c r="V60" s="3"/>
      <c r="W60" s="7"/>
    </row>
    <row r="61" spans="1:23">
      <c r="A61" s="40"/>
      <c r="B61" s="27"/>
      <c r="C61" s="27"/>
      <c r="D61" s="27"/>
      <c r="E61" s="29"/>
      <c r="F61" s="11"/>
      <c r="G61" s="24"/>
      <c r="H61" s="27"/>
      <c r="I61" s="24"/>
      <c r="J61" s="24"/>
      <c r="K61" s="24"/>
      <c r="L61" s="24"/>
      <c r="M61" s="11"/>
      <c r="N61" s="11"/>
      <c r="O61" s="11"/>
      <c r="P61" s="42">
        <f t="shared" ref="P61:U61" si="20">SUM(P41:P60)</f>
        <v>301.13970000000006</v>
      </c>
      <c r="Q61" s="42">
        <f t="shared" si="20"/>
        <v>368.39540000000011</v>
      </c>
      <c r="R61" s="42">
        <f t="shared" si="20"/>
        <v>370.27040000000011</v>
      </c>
      <c r="S61" s="42">
        <f t="shared" si="20"/>
        <v>563.13123900000005</v>
      </c>
      <c r="T61" s="42">
        <f t="shared" si="20"/>
        <v>607.85240999999996</v>
      </c>
      <c r="U61" s="43">
        <f t="shared" si="20"/>
        <v>636.86508800000001</v>
      </c>
      <c r="V61" s="3"/>
      <c r="W61" s="7"/>
    </row>
    <row r="62" spans="1:23">
      <c r="A62" s="99" t="s">
        <v>41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1"/>
      <c r="V62" s="3"/>
      <c r="W62" s="7"/>
    </row>
    <row r="63" spans="1:23" ht="15.75" customHeight="1">
      <c r="A63" s="74" t="s">
        <v>59</v>
      </c>
      <c r="B63" s="75">
        <v>80</v>
      </c>
      <c r="C63" s="75">
        <v>100</v>
      </c>
      <c r="D63" s="75">
        <v>100</v>
      </c>
      <c r="E63" s="14" t="s">
        <v>58</v>
      </c>
      <c r="F63" s="11">
        <v>1800</v>
      </c>
      <c r="G63" s="24">
        <v>6.6000000000000003E-2</v>
      </c>
      <c r="H63" s="24">
        <v>8.8999999999999996E-2</v>
      </c>
      <c r="I63" s="24">
        <v>8.8999999999999996E-2</v>
      </c>
      <c r="J63" s="24">
        <v>4.8000000000000001E-2</v>
      </c>
      <c r="K63" s="24">
        <v>6.5000000000000002E-2</v>
      </c>
      <c r="L63" s="24">
        <v>6.5000000000000002E-2</v>
      </c>
      <c r="M63" s="11">
        <f t="shared" ref="M63:M82" si="21">G63*F63</f>
        <v>118.80000000000001</v>
      </c>
      <c r="N63" s="11">
        <f t="shared" ref="N63:N82" si="22">H63*F63</f>
        <v>160.19999999999999</v>
      </c>
      <c r="O63" s="11">
        <f t="shared" ref="O63:O82" si="23">I63*F63</f>
        <v>160.19999999999999</v>
      </c>
      <c r="P63" s="76">
        <f>SUM(M63:M67)</f>
        <v>146.40230000000003</v>
      </c>
      <c r="Q63" s="76">
        <f>SUM(N63:N67)</f>
        <v>198.31099999999998</v>
      </c>
      <c r="R63" s="76">
        <f>SUM(O63:O67)</f>
        <v>198.31099999999998</v>
      </c>
      <c r="S63" s="76">
        <f>P63+P63*87%</f>
        <v>273.77230100000003</v>
      </c>
      <c r="T63" s="76">
        <f>Q63+Q63*65%</f>
        <v>327.21314999999993</v>
      </c>
      <c r="U63" s="73">
        <f>R63+R63*72%</f>
        <v>341.09491999999995</v>
      </c>
      <c r="V63" s="3"/>
      <c r="W63" s="7"/>
    </row>
    <row r="64" spans="1:23" ht="30">
      <c r="A64" s="74"/>
      <c r="B64" s="75"/>
      <c r="C64" s="75"/>
      <c r="D64" s="75"/>
      <c r="E64" s="36" t="s">
        <v>44</v>
      </c>
      <c r="F64" s="11">
        <v>186</v>
      </c>
      <c r="G64" s="24">
        <v>1.4E-2</v>
      </c>
      <c r="H64" s="24">
        <v>1.7999999999999999E-2</v>
      </c>
      <c r="I64" s="24">
        <v>1.7999999999999999E-2</v>
      </c>
      <c r="J64" s="24">
        <v>1.4E-2</v>
      </c>
      <c r="K64" s="24">
        <v>1.7999999999999999E-2</v>
      </c>
      <c r="L64" s="24">
        <v>1.7999999999999999E-2</v>
      </c>
      <c r="M64" s="11">
        <f t="shared" si="21"/>
        <v>2.6040000000000001</v>
      </c>
      <c r="N64" s="11">
        <f t="shared" si="22"/>
        <v>3.3479999999999999</v>
      </c>
      <c r="O64" s="11">
        <f t="shared" si="23"/>
        <v>3.3479999999999999</v>
      </c>
      <c r="P64" s="76"/>
      <c r="Q64" s="76"/>
      <c r="R64" s="76"/>
      <c r="S64" s="76"/>
      <c r="T64" s="76"/>
      <c r="U64" s="73"/>
      <c r="V64" s="3"/>
      <c r="W64" s="7"/>
    </row>
    <row r="65" spans="1:23">
      <c r="A65" s="74"/>
      <c r="B65" s="75"/>
      <c r="C65" s="75"/>
      <c r="D65" s="75"/>
      <c r="E65" s="14" t="s">
        <v>22</v>
      </c>
      <c r="F65" s="11">
        <v>468</v>
      </c>
      <c r="G65" s="24">
        <v>1.9E-2</v>
      </c>
      <c r="H65" s="24">
        <v>2.5000000000000001E-2</v>
      </c>
      <c r="I65" s="24">
        <v>2.5000000000000001E-2</v>
      </c>
      <c r="J65" s="24">
        <v>1.9E-2</v>
      </c>
      <c r="K65" s="24">
        <v>2.5000000000000001E-2</v>
      </c>
      <c r="L65" s="24">
        <v>2.5000000000000001E-2</v>
      </c>
      <c r="M65" s="11">
        <f t="shared" si="21"/>
        <v>8.8919999999999995</v>
      </c>
      <c r="N65" s="11">
        <f t="shared" si="22"/>
        <v>11.700000000000001</v>
      </c>
      <c r="O65" s="11">
        <f t="shared" si="23"/>
        <v>11.700000000000001</v>
      </c>
      <c r="P65" s="76"/>
      <c r="Q65" s="76"/>
      <c r="R65" s="76"/>
      <c r="S65" s="76"/>
      <c r="T65" s="76"/>
      <c r="U65" s="73"/>
      <c r="V65" s="3"/>
      <c r="W65" s="7"/>
    </row>
    <row r="66" spans="1:23">
      <c r="A66" s="74"/>
      <c r="B66" s="75"/>
      <c r="C66" s="75"/>
      <c r="D66" s="75"/>
      <c r="E66" s="14" t="s">
        <v>45</v>
      </c>
      <c r="F66" s="11">
        <v>2300</v>
      </c>
      <c r="G66" s="24">
        <v>7.0000000000000001E-3</v>
      </c>
      <c r="H66" s="24">
        <v>0.01</v>
      </c>
      <c r="I66" s="24">
        <v>0.01</v>
      </c>
      <c r="J66" s="24">
        <v>7.0000000000000001E-3</v>
      </c>
      <c r="K66" s="24">
        <v>0.01</v>
      </c>
      <c r="L66" s="24">
        <v>0.01</v>
      </c>
      <c r="M66" s="11">
        <f t="shared" si="21"/>
        <v>16.100000000000001</v>
      </c>
      <c r="N66" s="11">
        <f t="shared" si="22"/>
        <v>23</v>
      </c>
      <c r="O66" s="11">
        <f t="shared" si="23"/>
        <v>23</v>
      </c>
      <c r="P66" s="76"/>
      <c r="Q66" s="76"/>
      <c r="R66" s="76"/>
      <c r="S66" s="76"/>
      <c r="T66" s="76"/>
      <c r="U66" s="73"/>
      <c r="V66" s="3"/>
      <c r="W66" s="7"/>
    </row>
    <row r="67" spans="1:23">
      <c r="A67" s="74"/>
      <c r="B67" s="75"/>
      <c r="C67" s="75"/>
      <c r="D67" s="75"/>
      <c r="E67" s="14" t="s">
        <v>17</v>
      </c>
      <c r="F67" s="11">
        <v>63</v>
      </c>
      <c r="G67" s="27">
        <v>1E-4</v>
      </c>
      <c r="H67" s="27">
        <v>1E-3</v>
      </c>
      <c r="I67" s="27">
        <v>1E-3</v>
      </c>
      <c r="J67" s="27">
        <v>1E-3</v>
      </c>
      <c r="K67" s="27">
        <v>1E-3</v>
      </c>
      <c r="L67" s="27">
        <v>1E-3</v>
      </c>
      <c r="M67" s="11">
        <f t="shared" si="21"/>
        <v>6.3E-3</v>
      </c>
      <c r="N67" s="11">
        <f t="shared" si="22"/>
        <v>6.3E-2</v>
      </c>
      <c r="O67" s="11">
        <f t="shared" si="23"/>
        <v>6.3E-2</v>
      </c>
      <c r="P67" s="76"/>
      <c r="Q67" s="76"/>
      <c r="R67" s="76"/>
      <c r="S67" s="76"/>
      <c r="T67" s="76"/>
      <c r="U67" s="73"/>
      <c r="V67" s="3"/>
      <c r="W67" s="7"/>
    </row>
    <row r="68" spans="1:23">
      <c r="A68" s="89" t="s">
        <v>36</v>
      </c>
      <c r="B68" s="92">
        <v>20</v>
      </c>
      <c r="C68" s="92">
        <v>20</v>
      </c>
      <c r="D68" s="92">
        <v>20</v>
      </c>
      <c r="E68" s="14" t="s">
        <v>15</v>
      </c>
      <c r="F68" s="46">
        <v>653</v>
      </c>
      <c r="G68" s="46">
        <v>4.0000000000000002E-4</v>
      </c>
      <c r="H68" s="46">
        <v>4.0000000000000002E-4</v>
      </c>
      <c r="I68" s="46">
        <v>4.0000000000000002E-4</v>
      </c>
      <c r="J68" s="46">
        <v>4.0000000000000002E-4</v>
      </c>
      <c r="K68" s="46">
        <v>4.0000000000000002E-4</v>
      </c>
      <c r="L68" s="46">
        <v>4.0000000000000002E-4</v>
      </c>
      <c r="M68" s="11">
        <f t="shared" si="21"/>
        <v>0.26119999999999999</v>
      </c>
      <c r="N68" s="11">
        <f t="shared" si="22"/>
        <v>0.26119999999999999</v>
      </c>
      <c r="O68" s="11">
        <f t="shared" si="23"/>
        <v>0.26119999999999999</v>
      </c>
      <c r="P68" s="86">
        <f>SUM(M68:M74)</f>
        <v>5.8081000000000014</v>
      </c>
      <c r="Q68" s="86">
        <f t="shared" ref="Q68:R68" si="24">SUM(N68:N74)</f>
        <v>5.8081000000000014</v>
      </c>
      <c r="R68" s="86">
        <f t="shared" si="24"/>
        <v>5.8081000000000014</v>
      </c>
      <c r="S68" s="86">
        <f>P68+P68*87%</f>
        <v>10.861147000000003</v>
      </c>
      <c r="T68" s="86">
        <f>Q68+Q68*65%</f>
        <v>9.5833650000000024</v>
      </c>
      <c r="U68" s="86">
        <f>R68+R68*72%</f>
        <v>9.9899320000000031</v>
      </c>
      <c r="V68" s="3"/>
      <c r="W68" s="7"/>
    </row>
    <row r="69" spans="1:23">
      <c r="A69" s="90"/>
      <c r="B69" s="93"/>
      <c r="C69" s="93"/>
      <c r="D69" s="93"/>
      <c r="E69" s="14" t="s">
        <v>16</v>
      </c>
      <c r="F69" s="46">
        <v>255</v>
      </c>
      <c r="G69" s="46">
        <v>1E-3</v>
      </c>
      <c r="H69" s="46">
        <v>1E-3</v>
      </c>
      <c r="I69" s="46">
        <v>1E-3</v>
      </c>
      <c r="J69" s="46">
        <v>1E-3</v>
      </c>
      <c r="K69" s="46">
        <v>1E-3</v>
      </c>
      <c r="L69" s="46">
        <v>1E-3</v>
      </c>
      <c r="M69" s="11">
        <f t="shared" si="21"/>
        <v>0.255</v>
      </c>
      <c r="N69" s="11">
        <f t="shared" si="22"/>
        <v>0.255</v>
      </c>
      <c r="O69" s="11">
        <f t="shared" si="23"/>
        <v>0.255</v>
      </c>
      <c r="P69" s="87"/>
      <c r="Q69" s="87"/>
      <c r="R69" s="87"/>
      <c r="S69" s="87"/>
      <c r="T69" s="87"/>
      <c r="U69" s="87"/>
      <c r="V69" s="3"/>
      <c r="W69" s="7"/>
    </row>
    <row r="70" spans="1:23">
      <c r="A70" s="90"/>
      <c r="B70" s="93"/>
      <c r="C70" s="93"/>
      <c r="D70" s="93"/>
      <c r="E70" s="14" t="s">
        <v>74</v>
      </c>
      <c r="F70" s="46">
        <v>2300</v>
      </c>
      <c r="G70" s="46">
        <v>2E-3</v>
      </c>
      <c r="H70" s="46">
        <v>2E-3</v>
      </c>
      <c r="I70" s="46">
        <v>2E-3</v>
      </c>
      <c r="J70" s="46">
        <v>2E-3</v>
      </c>
      <c r="K70" s="46">
        <v>2E-3</v>
      </c>
      <c r="L70" s="46">
        <v>2E-3</v>
      </c>
      <c r="M70" s="11">
        <f t="shared" si="21"/>
        <v>4.6000000000000005</v>
      </c>
      <c r="N70" s="11">
        <f t="shared" si="22"/>
        <v>4.6000000000000005</v>
      </c>
      <c r="O70" s="11">
        <f t="shared" si="23"/>
        <v>4.6000000000000005</v>
      </c>
      <c r="P70" s="87"/>
      <c r="Q70" s="87"/>
      <c r="R70" s="87"/>
      <c r="S70" s="87"/>
      <c r="T70" s="87"/>
      <c r="U70" s="87"/>
      <c r="V70" s="3"/>
      <c r="W70" s="7"/>
    </row>
    <row r="71" spans="1:23">
      <c r="A71" s="90"/>
      <c r="B71" s="93"/>
      <c r="C71" s="93"/>
      <c r="D71" s="93"/>
      <c r="E71" s="14" t="s">
        <v>13</v>
      </c>
      <c r="F71" s="46">
        <v>249</v>
      </c>
      <c r="G71" s="46">
        <v>2E-3</v>
      </c>
      <c r="H71" s="46">
        <v>2E-3</v>
      </c>
      <c r="I71" s="46">
        <v>2E-3</v>
      </c>
      <c r="J71" s="46">
        <v>1.6000000000000001E-3</v>
      </c>
      <c r="K71" s="46">
        <v>1.6000000000000001E-3</v>
      </c>
      <c r="L71" s="46">
        <v>1.6000000000000001E-3</v>
      </c>
      <c r="M71" s="11">
        <f t="shared" si="21"/>
        <v>0.498</v>
      </c>
      <c r="N71" s="11">
        <f t="shared" si="22"/>
        <v>0.498</v>
      </c>
      <c r="O71" s="11">
        <f t="shared" si="23"/>
        <v>0.498</v>
      </c>
      <c r="P71" s="87"/>
      <c r="Q71" s="87"/>
      <c r="R71" s="87"/>
      <c r="S71" s="87"/>
      <c r="T71" s="87"/>
      <c r="U71" s="87"/>
      <c r="V71" s="3"/>
      <c r="W71" s="7"/>
    </row>
    <row r="72" spans="1:23">
      <c r="A72" s="90"/>
      <c r="B72" s="93"/>
      <c r="C72" s="93"/>
      <c r="D72" s="93"/>
      <c r="E72" s="14" t="s">
        <v>14</v>
      </c>
      <c r="F72" s="46">
        <v>125</v>
      </c>
      <c r="G72" s="46">
        <v>5.0000000000000001E-4</v>
      </c>
      <c r="H72" s="46">
        <v>5.0000000000000001E-4</v>
      </c>
      <c r="I72" s="46">
        <v>5.0000000000000001E-4</v>
      </c>
      <c r="J72" s="46">
        <v>4.0000000000000002E-4</v>
      </c>
      <c r="K72" s="46">
        <v>4.0000000000000002E-4</v>
      </c>
      <c r="L72" s="46">
        <v>4.0000000000000002E-4</v>
      </c>
      <c r="M72" s="11">
        <f t="shared" si="21"/>
        <v>6.25E-2</v>
      </c>
      <c r="N72" s="11">
        <f t="shared" si="22"/>
        <v>6.25E-2</v>
      </c>
      <c r="O72" s="11">
        <f t="shared" si="23"/>
        <v>6.25E-2</v>
      </c>
      <c r="P72" s="87"/>
      <c r="Q72" s="87"/>
      <c r="R72" s="87"/>
      <c r="S72" s="87"/>
      <c r="T72" s="87"/>
      <c r="U72" s="87"/>
      <c r="V72" s="3"/>
      <c r="W72" s="7"/>
    </row>
    <row r="73" spans="1:23">
      <c r="A73" s="90"/>
      <c r="B73" s="93"/>
      <c r="C73" s="93"/>
      <c r="D73" s="93"/>
      <c r="E73" s="14" t="s">
        <v>97</v>
      </c>
      <c r="F73" s="46">
        <v>417</v>
      </c>
      <c r="G73" s="46">
        <v>2.9999999999999997E-4</v>
      </c>
      <c r="H73" s="46">
        <v>2.9999999999999997E-4</v>
      </c>
      <c r="I73" s="46">
        <v>2.9999999999999997E-4</v>
      </c>
      <c r="J73" s="46">
        <v>2.9999999999999997E-4</v>
      </c>
      <c r="K73" s="46">
        <v>2.9999999999999997E-4</v>
      </c>
      <c r="L73" s="46">
        <v>2.9999999999999997E-4</v>
      </c>
      <c r="M73" s="11">
        <f t="shared" si="21"/>
        <v>0.12509999999999999</v>
      </c>
      <c r="N73" s="11">
        <f t="shared" si="22"/>
        <v>0.12509999999999999</v>
      </c>
      <c r="O73" s="11">
        <f t="shared" si="23"/>
        <v>0.12509999999999999</v>
      </c>
      <c r="P73" s="87"/>
      <c r="Q73" s="87"/>
      <c r="R73" s="87"/>
      <c r="S73" s="87"/>
      <c r="T73" s="87"/>
      <c r="U73" s="87"/>
      <c r="V73" s="3"/>
      <c r="W73" s="7"/>
    </row>
    <row r="74" spans="1:23">
      <c r="A74" s="91"/>
      <c r="B74" s="94"/>
      <c r="C74" s="94"/>
      <c r="D74" s="94"/>
      <c r="E74" s="14" t="s">
        <v>17</v>
      </c>
      <c r="F74" s="11">
        <v>63</v>
      </c>
      <c r="G74" s="27">
        <v>1E-4</v>
      </c>
      <c r="H74" s="27">
        <v>1E-4</v>
      </c>
      <c r="I74" s="27">
        <v>1E-4</v>
      </c>
      <c r="J74" s="27">
        <v>1E-4</v>
      </c>
      <c r="K74" s="27">
        <v>1E-4</v>
      </c>
      <c r="L74" s="27">
        <v>1E-4</v>
      </c>
      <c r="M74" s="11">
        <f t="shared" si="21"/>
        <v>6.3E-3</v>
      </c>
      <c r="N74" s="11">
        <f t="shared" si="22"/>
        <v>6.3E-3</v>
      </c>
      <c r="O74" s="11">
        <f t="shared" si="23"/>
        <v>6.3E-3</v>
      </c>
      <c r="P74" s="88"/>
      <c r="Q74" s="88"/>
      <c r="R74" s="88"/>
      <c r="S74" s="88"/>
      <c r="T74" s="88"/>
      <c r="U74" s="88"/>
      <c r="V74" s="3"/>
      <c r="W74" s="7"/>
    </row>
    <row r="75" spans="1:23" ht="15.75" customHeight="1">
      <c r="A75" s="74" t="s">
        <v>46</v>
      </c>
      <c r="B75" s="75">
        <v>100</v>
      </c>
      <c r="C75" s="75">
        <v>150</v>
      </c>
      <c r="D75" s="75">
        <v>150</v>
      </c>
      <c r="E75" s="14" t="s">
        <v>28</v>
      </c>
      <c r="F75" s="25">
        <v>180</v>
      </c>
      <c r="G75" s="24">
        <v>0.11700000000000001</v>
      </c>
      <c r="H75" s="24">
        <v>0.18</v>
      </c>
      <c r="I75" s="24">
        <v>0.18</v>
      </c>
      <c r="J75" s="28">
        <v>8.7999999999999995E-2</v>
      </c>
      <c r="K75" s="28">
        <v>0.13500000000000001</v>
      </c>
      <c r="L75" s="28">
        <v>0.13500000000000001</v>
      </c>
      <c r="M75" s="25">
        <f>G75*F75</f>
        <v>21.060000000000002</v>
      </c>
      <c r="N75" s="25">
        <f t="shared" si="22"/>
        <v>32.4</v>
      </c>
      <c r="O75" s="25">
        <f t="shared" si="23"/>
        <v>32.4</v>
      </c>
      <c r="P75" s="76">
        <f>SUM(M75:M78)</f>
        <v>64.064300000000003</v>
      </c>
      <c r="Q75" s="76">
        <f>SUM(N75:N78)</f>
        <v>79.204999999999998</v>
      </c>
      <c r="R75" s="76">
        <f>SUM(O75:O78)</f>
        <v>79.204999999999998</v>
      </c>
      <c r="S75" s="76">
        <f>P75+P75*87%</f>
        <v>119.800241</v>
      </c>
      <c r="T75" s="76">
        <f>Q75+Q75*65%</f>
        <v>130.68824999999998</v>
      </c>
      <c r="U75" s="73">
        <f>R75+R75*72%</f>
        <v>136.23259999999999</v>
      </c>
      <c r="V75" s="3"/>
      <c r="W75" s="7"/>
    </row>
    <row r="76" spans="1:23">
      <c r="A76" s="74"/>
      <c r="B76" s="75"/>
      <c r="C76" s="75"/>
      <c r="D76" s="75"/>
      <c r="E76" s="14" t="s">
        <v>22</v>
      </c>
      <c r="F76" s="25">
        <v>468</v>
      </c>
      <c r="G76" s="24">
        <v>1.6E-2</v>
      </c>
      <c r="H76" s="24">
        <v>2.4E-2</v>
      </c>
      <c r="I76" s="24">
        <v>2.4E-2</v>
      </c>
      <c r="J76" s="28">
        <v>1.4999999999999999E-2</v>
      </c>
      <c r="K76" s="28">
        <v>2.3E-2</v>
      </c>
      <c r="L76" s="28">
        <v>2.3E-2</v>
      </c>
      <c r="M76" s="25">
        <f>G76*F76</f>
        <v>7.4880000000000004</v>
      </c>
      <c r="N76" s="25">
        <f t="shared" si="22"/>
        <v>11.232000000000001</v>
      </c>
      <c r="O76" s="25">
        <f t="shared" si="23"/>
        <v>11.232000000000001</v>
      </c>
      <c r="P76" s="76"/>
      <c r="Q76" s="76"/>
      <c r="R76" s="76"/>
      <c r="S76" s="76"/>
      <c r="T76" s="76"/>
      <c r="U76" s="73"/>
      <c r="V76" s="3"/>
      <c r="W76" s="7"/>
    </row>
    <row r="77" spans="1:23">
      <c r="A77" s="74"/>
      <c r="B77" s="75"/>
      <c r="C77" s="75"/>
      <c r="D77" s="75"/>
      <c r="E77" s="14" t="s">
        <v>17</v>
      </c>
      <c r="F77" s="25">
        <v>63</v>
      </c>
      <c r="G77" s="28">
        <v>1E-4</v>
      </c>
      <c r="H77" s="28">
        <v>1E-3</v>
      </c>
      <c r="I77" s="28">
        <v>1E-3</v>
      </c>
      <c r="J77" s="28">
        <v>1E-3</v>
      </c>
      <c r="K77" s="28">
        <v>1E-3</v>
      </c>
      <c r="L77" s="28">
        <v>1E-3</v>
      </c>
      <c r="M77" s="25">
        <f>G77*F77</f>
        <v>6.3E-3</v>
      </c>
      <c r="N77" s="25">
        <f>H77*F77</f>
        <v>6.3E-2</v>
      </c>
      <c r="O77" s="25">
        <f>I77*F77</f>
        <v>6.3E-2</v>
      </c>
      <c r="P77" s="76"/>
      <c r="Q77" s="76"/>
      <c r="R77" s="76"/>
      <c r="S77" s="76"/>
      <c r="T77" s="76"/>
      <c r="U77" s="73"/>
      <c r="V77" s="3"/>
      <c r="W77" s="7"/>
    </row>
    <row r="78" spans="1:23">
      <c r="A78" s="74"/>
      <c r="B78" s="75"/>
      <c r="C78" s="75"/>
      <c r="D78" s="75"/>
      <c r="E78" s="14" t="s">
        <v>39</v>
      </c>
      <c r="F78" s="25">
        <v>3551</v>
      </c>
      <c r="G78" s="24">
        <v>0.01</v>
      </c>
      <c r="H78" s="24">
        <v>0.01</v>
      </c>
      <c r="I78" s="24">
        <v>0.01</v>
      </c>
      <c r="J78" s="24">
        <v>0.01</v>
      </c>
      <c r="K78" s="24">
        <v>0.01</v>
      </c>
      <c r="L78" s="24">
        <v>0.01</v>
      </c>
      <c r="M78" s="25">
        <f>G78*F78</f>
        <v>35.51</v>
      </c>
      <c r="N78" s="25">
        <f>H78*F78</f>
        <v>35.51</v>
      </c>
      <c r="O78" s="25">
        <f>I78*F78</f>
        <v>35.51</v>
      </c>
      <c r="P78" s="76"/>
      <c r="Q78" s="76"/>
      <c r="R78" s="76"/>
      <c r="S78" s="76"/>
      <c r="T78" s="76"/>
      <c r="U78" s="73"/>
      <c r="V78" s="3"/>
      <c r="W78" s="7"/>
    </row>
    <row r="79" spans="1:23">
      <c r="A79" s="26" t="s">
        <v>32</v>
      </c>
      <c r="B79" s="27">
        <v>120</v>
      </c>
      <c r="C79" s="27">
        <v>120</v>
      </c>
      <c r="D79" s="27">
        <v>120</v>
      </c>
      <c r="E79" s="29" t="s">
        <v>33</v>
      </c>
      <c r="F79" s="11">
        <v>645</v>
      </c>
      <c r="G79" s="24">
        <v>0.12</v>
      </c>
      <c r="H79" s="24">
        <v>0.12</v>
      </c>
      <c r="I79" s="24">
        <v>0.12</v>
      </c>
      <c r="J79" s="24">
        <v>0.12</v>
      </c>
      <c r="K79" s="24">
        <v>0.12</v>
      </c>
      <c r="L79" s="24">
        <v>0.12</v>
      </c>
      <c r="M79" s="11">
        <f t="shared" si="21"/>
        <v>77.399999999999991</v>
      </c>
      <c r="N79" s="11">
        <f t="shared" si="22"/>
        <v>77.399999999999991</v>
      </c>
      <c r="O79" s="11">
        <f t="shared" si="23"/>
        <v>77.399999999999991</v>
      </c>
      <c r="P79" s="11">
        <f t="shared" ref="P79:R79" si="25">SUM(M79)</f>
        <v>77.399999999999991</v>
      </c>
      <c r="Q79" s="11">
        <f t="shared" si="25"/>
        <v>77.399999999999991</v>
      </c>
      <c r="R79" s="30">
        <f t="shared" si="25"/>
        <v>77.399999999999991</v>
      </c>
      <c r="S79" s="31">
        <f>P79+P79*87%</f>
        <v>144.738</v>
      </c>
      <c r="T79" s="31">
        <f>Q79+Q79*65%</f>
        <v>127.70999999999998</v>
      </c>
      <c r="U79" s="32">
        <f>R79+R79*72%</f>
        <v>133.12799999999999</v>
      </c>
      <c r="V79" s="3"/>
      <c r="W79" s="7"/>
    </row>
    <row r="80" spans="1:23">
      <c r="A80" s="74" t="s">
        <v>60</v>
      </c>
      <c r="B80" s="75" t="s">
        <v>57</v>
      </c>
      <c r="C80" s="75" t="s">
        <v>57</v>
      </c>
      <c r="D80" s="75" t="s">
        <v>57</v>
      </c>
      <c r="E80" s="33" t="s">
        <v>20</v>
      </c>
      <c r="F80" s="11">
        <v>5103</v>
      </c>
      <c r="G80" s="27">
        <v>1E-3</v>
      </c>
      <c r="H80" s="27">
        <v>1E-3</v>
      </c>
      <c r="I80" s="27">
        <v>1E-3</v>
      </c>
      <c r="J80" s="27">
        <v>1E-3</v>
      </c>
      <c r="K80" s="27">
        <v>1E-3</v>
      </c>
      <c r="L80" s="27">
        <v>1E-3</v>
      </c>
      <c r="M80" s="11">
        <f t="shared" si="21"/>
        <v>5.1029999999999998</v>
      </c>
      <c r="N80" s="11">
        <f t="shared" si="22"/>
        <v>5.1029999999999998</v>
      </c>
      <c r="O80" s="11">
        <f t="shared" si="23"/>
        <v>5.1029999999999998</v>
      </c>
      <c r="P80" s="76">
        <f>SUM(M80:M81)</f>
        <v>7.1879999999999997</v>
      </c>
      <c r="Q80" s="76">
        <f>SUM(N80:N81)</f>
        <v>7.1879999999999997</v>
      </c>
      <c r="R80" s="76">
        <f>SUM(O80:O81)</f>
        <v>7.1879999999999997</v>
      </c>
      <c r="S80" s="76">
        <f>P80+P80*87%</f>
        <v>13.441559999999999</v>
      </c>
      <c r="T80" s="76">
        <f>Q80+Q80*65%</f>
        <v>11.860199999999999</v>
      </c>
      <c r="U80" s="73">
        <f>R80+R80*72%</f>
        <v>12.36336</v>
      </c>
      <c r="V80" s="3"/>
      <c r="W80" s="7"/>
    </row>
    <row r="81" spans="1:23">
      <c r="A81" s="74"/>
      <c r="B81" s="75"/>
      <c r="C81" s="75"/>
      <c r="D81" s="75"/>
      <c r="E81" s="14" t="s">
        <v>21</v>
      </c>
      <c r="F81" s="11">
        <v>417</v>
      </c>
      <c r="G81" s="24">
        <v>5.0000000000000001E-3</v>
      </c>
      <c r="H81" s="24">
        <v>5.0000000000000001E-3</v>
      </c>
      <c r="I81" s="24">
        <v>5.0000000000000001E-3</v>
      </c>
      <c r="J81" s="24">
        <v>5.0000000000000001E-3</v>
      </c>
      <c r="K81" s="24">
        <v>5.0000000000000001E-3</v>
      </c>
      <c r="L81" s="24">
        <v>5.0000000000000001E-3</v>
      </c>
      <c r="M81" s="11">
        <f t="shared" si="21"/>
        <v>2.085</v>
      </c>
      <c r="N81" s="11">
        <f t="shared" si="22"/>
        <v>2.085</v>
      </c>
      <c r="O81" s="11">
        <f t="shared" si="23"/>
        <v>2.085</v>
      </c>
      <c r="P81" s="76"/>
      <c r="Q81" s="76"/>
      <c r="R81" s="76"/>
      <c r="S81" s="76"/>
      <c r="T81" s="76"/>
      <c r="U81" s="73"/>
      <c r="V81" s="3"/>
      <c r="W81" s="7"/>
    </row>
    <row r="82" spans="1:23">
      <c r="A82" s="40" t="s">
        <v>24</v>
      </c>
      <c r="B82" s="27">
        <v>20</v>
      </c>
      <c r="C82" s="27">
        <v>35</v>
      </c>
      <c r="D82" s="27">
        <v>40</v>
      </c>
      <c r="E82" s="29" t="s">
        <v>23</v>
      </c>
      <c r="F82" s="11">
        <v>375</v>
      </c>
      <c r="G82" s="24">
        <v>0.02</v>
      </c>
      <c r="H82" s="27">
        <v>3.5000000000000003E-2</v>
      </c>
      <c r="I82" s="24">
        <v>0.04</v>
      </c>
      <c r="J82" s="24">
        <v>0.02</v>
      </c>
      <c r="K82" s="27">
        <v>3.5000000000000003E-2</v>
      </c>
      <c r="L82" s="24">
        <v>0.04</v>
      </c>
      <c r="M82" s="11">
        <f t="shared" si="21"/>
        <v>7.5</v>
      </c>
      <c r="N82" s="11">
        <f t="shared" si="22"/>
        <v>13.125000000000002</v>
      </c>
      <c r="O82" s="11">
        <f t="shared" si="23"/>
        <v>15</v>
      </c>
      <c r="P82" s="11">
        <f>SUM(M82)</f>
        <v>7.5</v>
      </c>
      <c r="Q82" s="11">
        <f>SUM(N82)</f>
        <v>13.125000000000002</v>
      </c>
      <c r="R82" s="11">
        <f>SUM(O82)</f>
        <v>15</v>
      </c>
      <c r="S82" s="11">
        <f>P82+P82*87%</f>
        <v>14.025</v>
      </c>
      <c r="T82" s="11">
        <f>Q82+Q82*65%</f>
        <v>21.656250000000004</v>
      </c>
      <c r="U82" s="48">
        <f>R82+R82*72%</f>
        <v>25.799999999999997</v>
      </c>
      <c r="V82" s="3"/>
      <c r="W82" s="7"/>
    </row>
    <row r="83" spans="1:23">
      <c r="A83" s="26"/>
      <c r="B83" s="14"/>
      <c r="C83" s="14"/>
      <c r="D83" s="14"/>
      <c r="E83" s="14"/>
      <c r="F83" s="11"/>
      <c r="G83" s="14"/>
      <c r="H83" s="14"/>
      <c r="I83" s="14"/>
      <c r="J83" s="14"/>
      <c r="K83" s="14"/>
      <c r="L83" s="14"/>
      <c r="M83" s="11"/>
      <c r="N83" s="11"/>
      <c r="O83" s="11"/>
      <c r="P83" s="42">
        <f t="shared" ref="P83:U83" si="26">SUM(P63:P82)</f>
        <v>308.36270000000002</v>
      </c>
      <c r="Q83" s="42">
        <f t="shared" si="26"/>
        <v>381.03709999999995</v>
      </c>
      <c r="R83" s="42">
        <f t="shared" si="26"/>
        <v>382.91209999999995</v>
      </c>
      <c r="S83" s="42">
        <f t="shared" si="26"/>
        <v>576.63824899999997</v>
      </c>
      <c r="T83" s="42">
        <f t="shared" si="26"/>
        <v>628.71121499999992</v>
      </c>
      <c r="U83" s="43">
        <f t="shared" si="26"/>
        <v>658.60881199999994</v>
      </c>
      <c r="V83" s="3"/>
      <c r="W83" s="7"/>
    </row>
    <row r="84" spans="1:23">
      <c r="A84" s="77" t="s">
        <v>43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9"/>
      <c r="V84" s="3"/>
      <c r="W84" s="7"/>
    </row>
    <row r="85" spans="1:23" ht="15.75" customHeight="1">
      <c r="A85" s="89" t="s">
        <v>119</v>
      </c>
      <c r="B85" s="113">
        <v>200</v>
      </c>
      <c r="C85" s="113">
        <v>250</v>
      </c>
      <c r="D85" s="113">
        <v>250</v>
      </c>
      <c r="E85" s="49" t="s">
        <v>71</v>
      </c>
      <c r="F85" s="45">
        <v>150</v>
      </c>
      <c r="G85" s="24">
        <v>0.04</v>
      </c>
      <c r="H85" s="24">
        <v>0.05</v>
      </c>
      <c r="I85" s="24">
        <v>0.05</v>
      </c>
      <c r="J85" s="24">
        <v>3.2000000000000001E-2</v>
      </c>
      <c r="K85" s="24">
        <v>0.04</v>
      </c>
      <c r="L85" s="24">
        <v>0.04</v>
      </c>
      <c r="M85" s="11">
        <f>G85*F85</f>
        <v>6</v>
      </c>
      <c r="N85" s="11">
        <f>H85*F85</f>
        <v>7.5</v>
      </c>
      <c r="O85" s="11">
        <f>I85*F85</f>
        <v>7.5</v>
      </c>
      <c r="P85" s="76">
        <f>SUM(M85:M95)</f>
        <v>177.99430000000001</v>
      </c>
      <c r="Q85" s="76">
        <f>SUM(N85:N95)</f>
        <v>186.3663</v>
      </c>
      <c r="R85" s="76">
        <f>SUM(O85:O95)</f>
        <v>186.3663</v>
      </c>
      <c r="S85" s="76">
        <f>P85+P85*87%</f>
        <v>332.84934099999998</v>
      </c>
      <c r="T85" s="76">
        <f>Q85+Q85*65%</f>
        <v>307.50439499999999</v>
      </c>
      <c r="U85" s="73">
        <f>R85+R85*72%</f>
        <v>320.55003599999998</v>
      </c>
      <c r="V85" s="3"/>
      <c r="W85" s="7"/>
    </row>
    <row r="86" spans="1:23">
      <c r="A86" s="90"/>
      <c r="B86" s="114"/>
      <c r="C86" s="114"/>
      <c r="D86" s="114"/>
      <c r="E86" s="49" t="s">
        <v>72</v>
      </c>
      <c r="F86" s="45">
        <v>135</v>
      </c>
      <c r="G86" s="24">
        <v>0.02</v>
      </c>
      <c r="H86" s="24">
        <v>2.5000000000000001E-2</v>
      </c>
      <c r="I86" s="24">
        <v>2.5000000000000001E-2</v>
      </c>
      <c r="J86" s="24">
        <v>1.6E-2</v>
      </c>
      <c r="K86" s="24">
        <v>0.02</v>
      </c>
      <c r="L86" s="24">
        <v>0.02</v>
      </c>
      <c r="M86" s="11">
        <f t="shared" ref="M86:M104" si="27">G86*F86</f>
        <v>2.7</v>
      </c>
      <c r="N86" s="11">
        <f t="shared" ref="N86:N104" si="28">H86*F86</f>
        <v>3.375</v>
      </c>
      <c r="O86" s="11">
        <f t="shared" ref="O86:O104" si="29">I86*F86</f>
        <v>3.375</v>
      </c>
      <c r="P86" s="76"/>
      <c r="Q86" s="76"/>
      <c r="R86" s="76"/>
      <c r="S86" s="76"/>
      <c r="T86" s="76"/>
      <c r="U86" s="73"/>
      <c r="V86" s="3"/>
      <c r="W86" s="7"/>
    </row>
    <row r="87" spans="1:23">
      <c r="A87" s="90"/>
      <c r="B87" s="114"/>
      <c r="C87" s="114"/>
      <c r="D87" s="114"/>
      <c r="E87" s="49" t="s">
        <v>28</v>
      </c>
      <c r="F87" s="45">
        <v>180</v>
      </c>
      <c r="G87" s="24">
        <v>2.1399999999999999E-2</v>
      </c>
      <c r="H87" s="24">
        <v>2.6749999999999999E-2</v>
      </c>
      <c r="I87" s="24">
        <v>2.6749999999999999E-2</v>
      </c>
      <c r="J87" s="24">
        <v>1.6E-2</v>
      </c>
      <c r="K87" s="24">
        <v>0.02</v>
      </c>
      <c r="L87" s="24">
        <v>0.02</v>
      </c>
      <c r="M87" s="11">
        <f t="shared" si="27"/>
        <v>3.8519999999999999</v>
      </c>
      <c r="N87" s="11">
        <f t="shared" si="28"/>
        <v>4.8149999999999995</v>
      </c>
      <c r="O87" s="11">
        <f t="shared" si="29"/>
        <v>4.8149999999999995</v>
      </c>
      <c r="P87" s="76"/>
      <c r="Q87" s="76"/>
      <c r="R87" s="76"/>
      <c r="S87" s="76"/>
      <c r="T87" s="76"/>
      <c r="U87" s="73"/>
      <c r="V87" s="3"/>
      <c r="W87" s="7"/>
    </row>
    <row r="88" spans="1:23">
      <c r="A88" s="90"/>
      <c r="B88" s="114"/>
      <c r="C88" s="114"/>
      <c r="D88" s="114"/>
      <c r="E88" s="49" t="s">
        <v>73</v>
      </c>
      <c r="F88" s="45">
        <v>249</v>
      </c>
      <c r="G88" s="24">
        <v>0.01</v>
      </c>
      <c r="H88" s="24">
        <v>1.2500000000000001E-2</v>
      </c>
      <c r="I88" s="24">
        <v>1.2500000000000001E-2</v>
      </c>
      <c r="J88" s="24">
        <v>8.0000000000000002E-3</v>
      </c>
      <c r="K88" s="24">
        <v>0.01</v>
      </c>
      <c r="L88" s="24">
        <v>0.01</v>
      </c>
      <c r="M88" s="11">
        <f t="shared" si="27"/>
        <v>2.4900000000000002</v>
      </c>
      <c r="N88" s="11">
        <f t="shared" si="28"/>
        <v>3.1125000000000003</v>
      </c>
      <c r="O88" s="11">
        <f t="shared" si="29"/>
        <v>3.1125000000000003</v>
      </c>
      <c r="P88" s="76"/>
      <c r="Q88" s="76"/>
      <c r="R88" s="76"/>
      <c r="S88" s="76"/>
      <c r="T88" s="76"/>
      <c r="U88" s="73"/>
      <c r="V88" s="3"/>
      <c r="W88" s="7"/>
    </row>
    <row r="89" spans="1:23">
      <c r="A89" s="90"/>
      <c r="B89" s="114"/>
      <c r="C89" s="114"/>
      <c r="D89" s="114"/>
      <c r="E89" s="49" t="s">
        <v>14</v>
      </c>
      <c r="F89" s="45">
        <v>125</v>
      </c>
      <c r="G89" s="24">
        <v>9.5999999999999992E-3</v>
      </c>
      <c r="H89" s="24">
        <v>1.2E-2</v>
      </c>
      <c r="I89" s="24">
        <v>1.2E-2</v>
      </c>
      <c r="J89" s="24">
        <v>8.0000000000000002E-3</v>
      </c>
      <c r="K89" s="24">
        <v>0.01</v>
      </c>
      <c r="L89" s="24">
        <v>0.01</v>
      </c>
      <c r="M89" s="11">
        <f t="shared" si="27"/>
        <v>1.2</v>
      </c>
      <c r="N89" s="11">
        <f t="shared" si="28"/>
        <v>1.5</v>
      </c>
      <c r="O89" s="11">
        <f t="shared" si="29"/>
        <v>1.5</v>
      </c>
      <c r="P89" s="76"/>
      <c r="Q89" s="76"/>
      <c r="R89" s="76"/>
      <c r="S89" s="76"/>
      <c r="T89" s="76"/>
      <c r="U89" s="73"/>
      <c r="V89" s="3"/>
      <c r="W89" s="7"/>
    </row>
    <row r="90" spans="1:23">
      <c r="A90" s="90"/>
      <c r="B90" s="114"/>
      <c r="C90" s="114"/>
      <c r="D90" s="114"/>
      <c r="E90" s="49" t="s">
        <v>74</v>
      </c>
      <c r="F90" s="45">
        <v>2300</v>
      </c>
      <c r="G90" s="24">
        <v>6.0000000000000001E-3</v>
      </c>
      <c r="H90" s="24">
        <v>7.4999999999999997E-3</v>
      </c>
      <c r="I90" s="24">
        <v>7.4999999999999997E-3</v>
      </c>
      <c r="J90" s="24">
        <v>6.0000000000000001E-3</v>
      </c>
      <c r="K90" s="24">
        <v>7.4999999999999997E-3</v>
      </c>
      <c r="L90" s="24">
        <v>7.4999999999999997E-3</v>
      </c>
      <c r="M90" s="11">
        <f t="shared" si="27"/>
        <v>13.8</v>
      </c>
      <c r="N90" s="11">
        <f t="shared" si="28"/>
        <v>17.25</v>
      </c>
      <c r="O90" s="11">
        <f t="shared" si="29"/>
        <v>17.25</v>
      </c>
      <c r="P90" s="76"/>
      <c r="Q90" s="76"/>
      <c r="R90" s="76"/>
      <c r="S90" s="76"/>
      <c r="T90" s="76"/>
      <c r="U90" s="73"/>
      <c r="V90" s="3"/>
      <c r="W90" s="7"/>
    </row>
    <row r="91" spans="1:23">
      <c r="A91" s="90"/>
      <c r="B91" s="114"/>
      <c r="C91" s="114"/>
      <c r="D91" s="114"/>
      <c r="E91" s="33" t="s">
        <v>15</v>
      </c>
      <c r="F91" s="45">
        <v>653</v>
      </c>
      <c r="G91" s="24">
        <v>4.0000000000000001E-3</v>
      </c>
      <c r="H91" s="24">
        <v>5.0000000000000001E-3</v>
      </c>
      <c r="I91" s="24">
        <v>5.0000000000000001E-3</v>
      </c>
      <c r="J91" s="24">
        <v>4.0000000000000001E-3</v>
      </c>
      <c r="K91" s="24">
        <v>5.0000000000000001E-3</v>
      </c>
      <c r="L91" s="24">
        <v>5.0000000000000001E-3</v>
      </c>
      <c r="M91" s="11">
        <f t="shared" si="27"/>
        <v>2.6120000000000001</v>
      </c>
      <c r="N91" s="11">
        <f t="shared" si="28"/>
        <v>3.2650000000000001</v>
      </c>
      <c r="O91" s="11">
        <f t="shared" si="29"/>
        <v>3.2650000000000001</v>
      </c>
      <c r="P91" s="76"/>
      <c r="Q91" s="76"/>
      <c r="R91" s="76"/>
      <c r="S91" s="76"/>
      <c r="T91" s="76"/>
      <c r="U91" s="73"/>
      <c r="V91" s="3"/>
      <c r="W91" s="7"/>
    </row>
    <row r="92" spans="1:23" ht="15.75" customHeight="1">
      <c r="A92" s="90"/>
      <c r="B92" s="114"/>
      <c r="C92" s="114"/>
      <c r="D92" s="114"/>
      <c r="E92" s="33" t="s">
        <v>21</v>
      </c>
      <c r="F92" s="45">
        <v>417</v>
      </c>
      <c r="G92" s="24">
        <v>2E-3</v>
      </c>
      <c r="H92" s="24">
        <v>2.5000000000000001E-3</v>
      </c>
      <c r="I92" s="24">
        <v>2.5000000000000001E-3</v>
      </c>
      <c r="J92" s="24">
        <v>2E-3</v>
      </c>
      <c r="K92" s="24">
        <v>2.5000000000000001E-3</v>
      </c>
      <c r="L92" s="24">
        <v>2.5000000000000001E-3</v>
      </c>
      <c r="M92" s="11">
        <f t="shared" si="27"/>
        <v>0.83399999999999996</v>
      </c>
      <c r="N92" s="11">
        <f t="shared" si="28"/>
        <v>1.0425</v>
      </c>
      <c r="O92" s="11">
        <f t="shared" si="29"/>
        <v>1.0425</v>
      </c>
      <c r="P92" s="76"/>
      <c r="Q92" s="76"/>
      <c r="R92" s="76"/>
      <c r="S92" s="76"/>
      <c r="T92" s="76"/>
      <c r="U92" s="73"/>
      <c r="V92" s="3"/>
      <c r="W92" s="7"/>
    </row>
    <row r="93" spans="1:23" ht="15.75" customHeight="1">
      <c r="A93" s="90"/>
      <c r="B93" s="114"/>
      <c r="C93" s="114"/>
      <c r="D93" s="114"/>
      <c r="E93" s="14" t="s">
        <v>75</v>
      </c>
      <c r="F93" s="45">
        <v>3000</v>
      </c>
      <c r="G93" s="37">
        <v>4.4999999999999998E-2</v>
      </c>
      <c r="H93" s="37">
        <v>4.4999999999999998E-2</v>
      </c>
      <c r="I93" s="24">
        <v>4.4999999999999998E-2</v>
      </c>
      <c r="J93" s="37">
        <v>3.2000000000000001E-2</v>
      </c>
      <c r="K93" s="37">
        <v>3.2000000000000001E-2</v>
      </c>
      <c r="L93" s="37">
        <v>3.2000000000000001E-2</v>
      </c>
      <c r="M93" s="11">
        <f t="shared" si="27"/>
        <v>135</v>
      </c>
      <c r="N93" s="11">
        <f t="shared" si="28"/>
        <v>135</v>
      </c>
      <c r="O93" s="11">
        <f t="shared" si="29"/>
        <v>135</v>
      </c>
      <c r="P93" s="76"/>
      <c r="Q93" s="76"/>
      <c r="R93" s="76"/>
      <c r="S93" s="76"/>
      <c r="T93" s="76"/>
      <c r="U93" s="73"/>
      <c r="V93" s="3"/>
      <c r="W93" s="7"/>
    </row>
    <row r="94" spans="1:23" ht="15.75" customHeight="1">
      <c r="A94" s="90"/>
      <c r="B94" s="114"/>
      <c r="C94" s="114"/>
      <c r="D94" s="114"/>
      <c r="E94" s="14" t="s">
        <v>98</v>
      </c>
      <c r="F94" s="45">
        <v>1900</v>
      </c>
      <c r="G94" s="37">
        <v>5.0000000000000001E-3</v>
      </c>
      <c r="H94" s="37">
        <v>5.0000000000000001E-3</v>
      </c>
      <c r="I94" s="24">
        <v>5.0000000000000001E-3</v>
      </c>
      <c r="J94" s="37">
        <v>5.0000000000000001E-3</v>
      </c>
      <c r="K94" s="37">
        <v>5.0000000000000001E-3</v>
      </c>
      <c r="L94" s="37">
        <v>5.0000000000000001E-3</v>
      </c>
      <c r="M94" s="11">
        <f t="shared" si="27"/>
        <v>9.5</v>
      </c>
      <c r="N94" s="11">
        <f t="shared" si="28"/>
        <v>9.5</v>
      </c>
      <c r="O94" s="11">
        <f t="shared" si="29"/>
        <v>9.5</v>
      </c>
      <c r="P94" s="76"/>
      <c r="Q94" s="76"/>
      <c r="R94" s="76"/>
      <c r="S94" s="76"/>
      <c r="T94" s="76"/>
      <c r="U94" s="73"/>
      <c r="V94" s="3"/>
      <c r="W94" s="7"/>
    </row>
    <row r="95" spans="1:23">
      <c r="A95" s="91"/>
      <c r="B95" s="115"/>
      <c r="C95" s="115"/>
      <c r="D95" s="115"/>
      <c r="E95" s="14" t="s">
        <v>17</v>
      </c>
      <c r="F95" s="45">
        <v>63</v>
      </c>
      <c r="G95" s="24">
        <v>1E-4</v>
      </c>
      <c r="H95" s="24">
        <v>1E-4</v>
      </c>
      <c r="I95" s="27">
        <v>1E-4</v>
      </c>
      <c r="J95" s="24">
        <v>1E-4</v>
      </c>
      <c r="K95" s="24">
        <v>1E-4</v>
      </c>
      <c r="L95" s="24">
        <v>1E-4</v>
      </c>
      <c r="M95" s="11">
        <f t="shared" si="27"/>
        <v>6.3E-3</v>
      </c>
      <c r="N95" s="11">
        <f t="shared" si="28"/>
        <v>6.3E-3</v>
      </c>
      <c r="O95" s="11">
        <f t="shared" si="29"/>
        <v>6.3E-3</v>
      </c>
      <c r="P95" s="75"/>
      <c r="Q95" s="75"/>
      <c r="R95" s="75"/>
      <c r="S95" s="76"/>
      <c r="T95" s="76"/>
      <c r="U95" s="73"/>
      <c r="V95" s="3"/>
      <c r="W95" s="7"/>
    </row>
    <row r="96" spans="1:23" ht="15.75">
      <c r="A96" s="119" t="s">
        <v>135</v>
      </c>
      <c r="B96" s="116">
        <v>60</v>
      </c>
      <c r="C96" s="116">
        <v>60</v>
      </c>
      <c r="D96" s="116">
        <v>60</v>
      </c>
      <c r="E96" s="61" t="s">
        <v>136</v>
      </c>
      <c r="F96" s="67">
        <v>375</v>
      </c>
      <c r="G96" s="62">
        <v>3.3500000000000002E-2</v>
      </c>
      <c r="H96" s="62">
        <v>3.3500000000000002E-2</v>
      </c>
      <c r="I96" s="62">
        <v>3.3500000000000002E-2</v>
      </c>
      <c r="J96" s="62">
        <v>3.3500000000000002E-2</v>
      </c>
      <c r="K96" s="62">
        <v>3.3500000000000002E-2</v>
      </c>
      <c r="L96" s="62">
        <v>3.3500000000000002E-2</v>
      </c>
      <c r="M96" s="60">
        <f t="shared" si="27"/>
        <v>12.5625</v>
      </c>
      <c r="N96" s="60">
        <f t="shared" si="28"/>
        <v>12.5625</v>
      </c>
      <c r="O96" s="60">
        <f t="shared" si="29"/>
        <v>12.5625</v>
      </c>
      <c r="P96" s="76">
        <f>SUM(M96:M104)</f>
        <v>111.6523</v>
      </c>
      <c r="Q96" s="76">
        <f>SUM(N96:N104)</f>
        <v>111.6523</v>
      </c>
      <c r="R96" s="76">
        <f>SUM(O96:O104)</f>
        <v>111.6523</v>
      </c>
      <c r="S96" s="76">
        <f>P96+P96*87%</f>
        <v>208.78980100000001</v>
      </c>
      <c r="T96" s="76">
        <f>Q96+Q96*65%</f>
        <v>184.22629499999999</v>
      </c>
      <c r="U96" s="73">
        <f>R96+R96*72%</f>
        <v>192.04195599999997</v>
      </c>
      <c r="V96" s="3"/>
      <c r="W96" s="7"/>
    </row>
    <row r="97" spans="1:23" ht="15.75">
      <c r="A97" s="120"/>
      <c r="B97" s="117"/>
      <c r="C97" s="117"/>
      <c r="D97" s="117"/>
      <c r="E97" s="63" t="s">
        <v>39</v>
      </c>
      <c r="F97" s="67">
        <v>4000</v>
      </c>
      <c r="G97" s="62">
        <v>7.7000000000000002E-3</v>
      </c>
      <c r="H97" s="62">
        <v>7.7000000000000002E-3</v>
      </c>
      <c r="I97" s="62">
        <v>7.7000000000000002E-3</v>
      </c>
      <c r="J97" s="62">
        <v>7.7000000000000002E-3</v>
      </c>
      <c r="K97" s="62">
        <v>7.7000000000000002E-3</v>
      </c>
      <c r="L97" s="62">
        <v>7.7000000000000002E-3</v>
      </c>
      <c r="M97" s="60">
        <f t="shared" si="27"/>
        <v>30.8</v>
      </c>
      <c r="N97" s="60">
        <f t="shared" si="28"/>
        <v>30.8</v>
      </c>
      <c r="O97" s="60">
        <f t="shared" si="29"/>
        <v>30.8</v>
      </c>
      <c r="P97" s="76"/>
      <c r="Q97" s="76"/>
      <c r="R97" s="76"/>
      <c r="S97" s="76"/>
      <c r="T97" s="76"/>
      <c r="U97" s="73"/>
      <c r="V97" s="3"/>
      <c r="W97" s="7"/>
    </row>
    <row r="98" spans="1:23" ht="15.75">
      <c r="A98" s="120"/>
      <c r="B98" s="117"/>
      <c r="C98" s="117"/>
      <c r="D98" s="117"/>
      <c r="E98" s="64" t="s">
        <v>15</v>
      </c>
      <c r="F98" s="67">
        <v>653</v>
      </c>
      <c r="G98" s="62">
        <v>1E-3</v>
      </c>
      <c r="H98" s="62">
        <v>1E-3</v>
      </c>
      <c r="I98" s="62">
        <v>1E-3</v>
      </c>
      <c r="J98" s="62">
        <v>1E-3</v>
      </c>
      <c r="K98" s="62">
        <v>1E-3</v>
      </c>
      <c r="L98" s="62">
        <v>1E-3</v>
      </c>
      <c r="M98" s="60">
        <f t="shared" si="27"/>
        <v>0.65300000000000002</v>
      </c>
      <c r="N98" s="60">
        <f t="shared" si="28"/>
        <v>0.65300000000000002</v>
      </c>
      <c r="O98" s="60">
        <f t="shared" si="29"/>
        <v>0.65300000000000002</v>
      </c>
      <c r="P98" s="76"/>
      <c r="Q98" s="76"/>
      <c r="R98" s="76"/>
      <c r="S98" s="76"/>
      <c r="T98" s="76"/>
      <c r="U98" s="73"/>
      <c r="V98" s="3"/>
      <c r="W98" s="7"/>
    </row>
    <row r="99" spans="1:23" ht="15.75">
      <c r="A99" s="120"/>
      <c r="B99" s="117"/>
      <c r="C99" s="117"/>
      <c r="D99" s="117"/>
      <c r="E99" s="64" t="s">
        <v>21</v>
      </c>
      <c r="F99" s="67">
        <v>417</v>
      </c>
      <c r="G99" s="62">
        <v>1.7000000000000001E-2</v>
      </c>
      <c r="H99" s="62">
        <v>1.7000000000000001E-2</v>
      </c>
      <c r="I99" s="62">
        <v>1.7000000000000001E-2</v>
      </c>
      <c r="J99" s="62">
        <v>1.7000000000000001E-2</v>
      </c>
      <c r="K99" s="62">
        <v>1.7000000000000001E-2</v>
      </c>
      <c r="L99" s="62">
        <v>1.7000000000000001E-2</v>
      </c>
      <c r="M99" s="60">
        <f t="shared" si="27"/>
        <v>7.0890000000000004</v>
      </c>
      <c r="N99" s="60">
        <f t="shared" si="28"/>
        <v>7.0890000000000004</v>
      </c>
      <c r="O99" s="60">
        <f t="shared" si="29"/>
        <v>7.0890000000000004</v>
      </c>
      <c r="P99" s="76"/>
      <c r="Q99" s="76"/>
      <c r="R99" s="76"/>
      <c r="S99" s="76"/>
      <c r="T99" s="76"/>
      <c r="U99" s="73"/>
      <c r="V99" s="3"/>
      <c r="W99" s="7"/>
    </row>
    <row r="100" spans="1:23" ht="16.5" thickBot="1">
      <c r="A100" s="120"/>
      <c r="B100" s="117"/>
      <c r="C100" s="117"/>
      <c r="D100" s="117"/>
      <c r="E100" s="65" t="s">
        <v>17</v>
      </c>
      <c r="F100" s="67">
        <v>63</v>
      </c>
      <c r="G100" s="62">
        <v>5.9999999999999995E-4</v>
      </c>
      <c r="H100" s="62">
        <v>5.9999999999999995E-4</v>
      </c>
      <c r="I100" s="62">
        <v>5.9999999999999995E-4</v>
      </c>
      <c r="J100" s="62">
        <v>5.9999999999999995E-4</v>
      </c>
      <c r="K100" s="62">
        <v>5.9999999999999995E-4</v>
      </c>
      <c r="L100" s="62">
        <v>5.9999999999999995E-4</v>
      </c>
      <c r="M100" s="60">
        <f t="shared" si="27"/>
        <v>3.7799999999999993E-2</v>
      </c>
      <c r="N100" s="60">
        <f t="shared" si="28"/>
        <v>3.7799999999999993E-2</v>
      </c>
      <c r="O100" s="60">
        <f t="shared" si="29"/>
        <v>3.7799999999999993E-2</v>
      </c>
      <c r="P100" s="76"/>
      <c r="Q100" s="76"/>
      <c r="R100" s="76"/>
      <c r="S100" s="76"/>
      <c r="T100" s="76"/>
      <c r="U100" s="73"/>
      <c r="V100" s="3"/>
      <c r="W100" s="7"/>
    </row>
    <row r="101" spans="1:23" ht="15.75">
      <c r="A101" s="120"/>
      <c r="B101" s="117"/>
      <c r="C101" s="117"/>
      <c r="D101" s="117"/>
      <c r="E101" s="63" t="s">
        <v>39</v>
      </c>
      <c r="F101" s="67">
        <v>4000</v>
      </c>
      <c r="G101" s="62">
        <v>7.7000000000000002E-3</v>
      </c>
      <c r="H101" s="62">
        <v>7.7000000000000002E-3</v>
      </c>
      <c r="I101" s="62">
        <v>7.7000000000000002E-3</v>
      </c>
      <c r="J101" s="62">
        <v>7.7000000000000002E-3</v>
      </c>
      <c r="K101" s="62">
        <v>7.7000000000000002E-3</v>
      </c>
      <c r="L101" s="62">
        <v>7.7000000000000002E-3</v>
      </c>
      <c r="M101" s="60">
        <f t="shared" si="27"/>
        <v>30.8</v>
      </c>
      <c r="N101" s="60">
        <f t="shared" si="28"/>
        <v>30.8</v>
      </c>
      <c r="O101" s="60">
        <f t="shared" si="29"/>
        <v>30.8</v>
      </c>
      <c r="P101" s="76"/>
      <c r="Q101" s="76"/>
      <c r="R101" s="76"/>
      <c r="S101" s="76"/>
      <c r="T101" s="76"/>
      <c r="U101" s="73"/>
      <c r="V101" s="3"/>
      <c r="W101" s="7"/>
    </row>
    <row r="102" spans="1:23" ht="15.75">
      <c r="A102" s="120"/>
      <c r="B102" s="117"/>
      <c r="C102" s="117"/>
      <c r="D102" s="117"/>
      <c r="E102" s="61" t="s">
        <v>137</v>
      </c>
      <c r="F102" s="67">
        <v>634</v>
      </c>
      <c r="G102" s="62">
        <v>3.0000000000000001E-3</v>
      </c>
      <c r="H102" s="62">
        <v>3.0000000000000001E-3</v>
      </c>
      <c r="I102" s="62">
        <v>3.0000000000000001E-3</v>
      </c>
      <c r="J102" s="62">
        <v>3.0000000000000001E-3</v>
      </c>
      <c r="K102" s="62">
        <v>3.0000000000000001E-3</v>
      </c>
      <c r="L102" s="62">
        <v>3.0000000000000001E-3</v>
      </c>
      <c r="M102" s="60">
        <f t="shared" si="27"/>
        <v>1.9020000000000001</v>
      </c>
      <c r="N102" s="60">
        <f t="shared" si="28"/>
        <v>1.9020000000000001</v>
      </c>
      <c r="O102" s="60">
        <f t="shared" si="29"/>
        <v>1.9020000000000001</v>
      </c>
      <c r="P102" s="76"/>
      <c r="Q102" s="76"/>
      <c r="R102" s="76"/>
      <c r="S102" s="76"/>
      <c r="T102" s="76"/>
      <c r="U102" s="73"/>
      <c r="V102" s="3"/>
      <c r="W102" s="7"/>
    </row>
    <row r="103" spans="1:23" ht="15.75">
      <c r="A103" s="120"/>
      <c r="B103" s="117"/>
      <c r="C103" s="117"/>
      <c r="D103" s="117"/>
      <c r="E103" s="64" t="s">
        <v>22</v>
      </c>
      <c r="F103" s="67">
        <v>468</v>
      </c>
      <c r="G103" s="62">
        <v>6.0000000000000001E-3</v>
      </c>
      <c r="H103" s="62">
        <v>6.0000000000000001E-3</v>
      </c>
      <c r="I103" s="62">
        <v>6.0000000000000001E-3</v>
      </c>
      <c r="J103" s="62">
        <v>6.0000000000000001E-3</v>
      </c>
      <c r="K103" s="62">
        <v>6.0000000000000001E-3</v>
      </c>
      <c r="L103" s="62">
        <v>6.0000000000000001E-3</v>
      </c>
      <c r="M103" s="60">
        <f t="shared" si="27"/>
        <v>2.8080000000000003</v>
      </c>
      <c r="N103" s="60">
        <f t="shared" si="28"/>
        <v>2.8080000000000003</v>
      </c>
      <c r="O103" s="60">
        <f t="shared" si="29"/>
        <v>2.8080000000000003</v>
      </c>
      <c r="P103" s="76"/>
      <c r="Q103" s="76"/>
      <c r="R103" s="76"/>
      <c r="S103" s="76"/>
      <c r="T103" s="76"/>
      <c r="U103" s="73"/>
      <c r="V103" s="3"/>
      <c r="W103" s="7"/>
    </row>
    <row r="104" spans="1:23" ht="15.75">
      <c r="A104" s="121"/>
      <c r="B104" s="118"/>
      <c r="C104" s="118"/>
      <c r="D104" s="118"/>
      <c r="E104" s="66" t="s">
        <v>19</v>
      </c>
      <c r="F104" s="67">
        <v>2500</v>
      </c>
      <c r="G104" s="62">
        <v>0.01</v>
      </c>
      <c r="H104" s="62">
        <v>0.01</v>
      </c>
      <c r="I104" s="62">
        <v>0.01</v>
      </c>
      <c r="J104" s="62">
        <v>0.01</v>
      </c>
      <c r="K104" s="62">
        <v>0.01</v>
      </c>
      <c r="L104" s="62">
        <v>0.01</v>
      </c>
      <c r="M104" s="60">
        <f t="shared" si="27"/>
        <v>25</v>
      </c>
      <c r="N104" s="60">
        <f t="shared" si="28"/>
        <v>25</v>
      </c>
      <c r="O104" s="60">
        <f t="shared" si="29"/>
        <v>25</v>
      </c>
      <c r="P104" s="76"/>
      <c r="Q104" s="76"/>
      <c r="R104" s="76"/>
      <c r="S104" s="76"/>
      <c r="T104" s="76"/>
      <c r="U104" s="73"/>
      <c r="V104" s="3"/>
      <c r="W104" s="7"/>
    </row>
    <row r="105" spans="1:23">
      <c r="A105" s="74" t="s">
        <v>40</v>
      </c>
      <c r="B105" s="75">
        <v>200</v>
      </c>
      <c r="C105" s="75">
        <v>200</v>
      </c>
      <c r="D105" s="75">
        <v>200</v>
      </c>
      <c r="E105" s="14" t="s">
        <v>42</v>
      </c>
      <c r="F105" s="11">
        <v>2000</v>
      </c>
      <c r="G105" s="37">
        <v>0.02</v>
      </c>
      <c r="H105" s="37">
        <v>0.02</v>
      </c>
      <c r="I105" s="37">
        <v>0.02</v>
      </c>
      <c r="J105" s="37">
        <v>0.02</v>
      </c>
      <c r="K105" s="37">
        <v>0.02</v>
      </c>
      <c r="L105" s="37">
        <v>0.02</v>
      </c>
      <c r="M105" s="11">
        <f>G105*F105</f>
        <v>40</v>
      </c>
      <c r="N105" s="11">
        <f>H105*F105</f>
        <v>40</v>
      </c>
      <c r="O105" s="11">
        <f>I105*F105</f>
        <v>40</v>
      </c>
      <c r="P105" s="76">
        <f>SUM(M105:M107)</f>
        <v>45.218999999999994</v>
      </c>
      <c r="Q105" s="76">
        <f>SUM(N105:N107)</f>
        <v>45.218999999999994</v>
      </c>
      <c r="R105" s="76">
        <f>SUM(O105:O107)</f>
        <v>45.218999999999994</v>
      </c>
      <c r="S105" s="76">
        <f>P105+P105*87%</f>
        <v>84.559529999999995</v>
      </c>
      <c r="T105" s="76">
        <f>Q105+Q105*65%</f>
        <v>74.611349999999987</v>
      </c>
      <c r="U105" s="73">
        <f>R105+R105*72%</f>
        <v>77.776679999999999</v>
      </c>
      <c r="V105" s="3"/>
      <c r="W105" s="7"/>
    </row>
    <row r="106" spans="1:23">
      <c r="A106" s="74"/>
      <c r="B106" s="75"/>
      <c r="C106" s="75"/>
      <c r="D106" s="75"/>
      <c r="E106" s="47" t="s">
        <v>21</v>
      </c>
      <c r="F106" s="11">
        <v>417</v>
      </c>
      <c r="G106" s="27">
        <v>7.0000000000000001E-3</v>
      </c>
      <c r="H106" s="24">
        <v>7.0000000000000001E-3</v>
      </c>
      <c r="I106" s="27">
        <v>7.0000000000000001E-3</v>
      </c>
      <c r="J106" s="27">
        <v>7.0000000000000001E-3</v>
      </c>
      <c r="K106" s="24">
        <v>7.0000000000000001E-3</v>
      </c>
      <c r="L106" s="27">
        <v>7.0000000000000001E-3</v>
      </c>
      <c r="M106" s="11">
        <f>G106*F106</f>
        <v>2.919</v>
      </c>
      <c r="N106" s="11">
        <f>H106*F106</f>
        <v>2.919</v>
      </c>
      <c r="O106" s="11">
        <f>I106*F106</f>
        <v>2.919</v>
      </c>
      <c r="P106" s="76"/>
      <c r="Q106" s="76"/>
      <c r="R106" s="76"/>
      <c r="S106" s="76"/>
      <c r="T106" s="76"/>
      <c r="U106" s="73"/>
      <c r="V106" s="3"/>
      <c r="W106" s="7"/>
    </row>
    <row r="107" spans="1:23">
      <c r="A107" s="74"/>
      <c r="B107" s="75"/>
      <c r="C107" s="75"/>
      <c r="D107" s="75"/>
      <c r="E107" s="14" t="s">
        <v>29</v>
      </c>
      <c r="F107" s="11">
        <v>2300</v>
      </c>
      <c r="G107" s="27">
        <v>1E-3</v>
      </c>
      <c r="H107" s="27">
        <v>1E-3</v>
      </c>
      <c r="I107" s="27">
        <v>1E-3</v>
      </c>
      <c r="J107" s="27">
        <v>1E-3</v>
      </c>
      <c r="K107" s="27">
        <v>1E-3</v>
      </c>
      <c r="L107" s="27">
        <v>1E-3</v>
      </c>
      <c r="M107" s="11">
        <f>G107*F107</f>
        <v>2.3000000000000003</v>
      </c>
      <c r="N107" s="11">
        <f>H107*F107</f>
        <v>2.3000000000000003</v>
      </c>
      <c r="O107" s="11">
        <f>I107*F107</f>
        <v>2.3000000000000003</v>
      </c>
      <c r="P107" s="76"/>
      <c r="Q107" s="76"/>
      <c r="R107" s="76"/>
      <c r="S107" s="76"/>
      <c r="T107" s="76"/>
      <c r="U107" s="73"/>
      <c r="V107" s="3"/>
      <c r="W107" s="7"/>
    </row>
    <row r="108" spans="1:23">
      <c r="A108" s="40" t="s">
        <v>24</v>
      </c>
      <c r="B108" s="27">
        <v>20</v>
      </c>
      <c r="C108" s="27">
        <v>35</v>
      </c>
      <c r="D108" s="27">
        <v>40</v>
      </c>
      <c r="E108" s="29" t="s">
        <v>23</v>
      </c>
      <c r="F108" s="11">
        <v>375</v>
      </c>
      <c r="G108" s="24">
        <v>0.02</v>
      </c>
      <c r="H108" s="27">
        <v>3.5000000000000003E-2</v>
      </c>
      <c r="I108" s="24">
        <v>0.04</v>
      </c>
      <c r="J108" s="24">
        <v>0.02</v>
      </c>
      <c r="K108" s="27">
        <v>3.5000000000000003E-2</v>
      </c>
      <c r="L108" s="24">
        <v>0.04</v>
      </c>
      <c r="M108" s="11">
        <f>G108*F108</f>
        <v>7.5</v>
      </c>
      <c r="N108" s="11">
        <f>H108*F108</f>
        <v>13.125000000000002</v>
      </c>
      <c r="O108" s="11">
        <f>I108*F108</f>
        <v>15</v>
      </c>
      <c r="P108" s="11">
        <f>SUM(M108)</f>
        <v>7.5</v>
      </c>
      <c r="Q108" s="11">
        <f>SUM(N108)</f>
        <v>13.125000000000002</v>
      </c>
      <c r="R108" s="11">
        <f>SUM(O108)</f>
        <v>15</v>
      </c>
      <c r="S108" s="11">
        <f>P108+P108*87%</f>
        <v>14.025</v>
      </c>
      <c r="T108" s="11">
        <f>Q108+Q108*65%</f>
        <v>21.656250000000004</v>
      </c>
      <c r="U108" s="48">
        <f>R108+R108*72%</f>
        <v>25.799999999999997</v>
      </c>
      <c r="V108" s="3"/>
      <c r="W108" s="7"/>
    </row>
    <row r="109" spans="1:23">
      <c r="A109" s="26"/>
      <c r="B109" s="14"/>
      <c r="C109" s="14"/>
      <c r="D109" s="14"/>
      <c r="E109" s="14"/>
      <c r="F109" s="11"/>
      <c r="G109" s="14"/>
      <c r="H109" s="14"/>
      <c r="I109" s="14"/>
      <c r="J109" s="14"/>
      <c r="K109" s="14"/>
      <c r="L109" s="14"/>
      <c r="M109" s="11"/>
      <c r="N109" s="11"/>
      <c r="O109" s="11"/>
      <c r="P109" s="42">
        <f>SUM(P85:P108)</f>
        <v>342.36560000000003</v>
      </c>
      <c r="Q109" s="42">
        <f t="shared" ref="Q109:U109" si="30">SUM(Q85:Q108)</f>
        <v>356.36259999999999</v>
      </c>
      <c r="R109" s="42">
        <f t="shared" si="30"/>
        <v>358.23759999999999</v>
      </c>
      <c r="S109" s="42">
        <f t="shared" si="30"/>
        <v>640.22367199999997</v>
      </c>
      <c r="T109" s="42">
        <f t="shared" si="30"/>
        <v>587.99829</v>
      </c>
      <c r="U109" s="42">
        <f t="shared" si="30"/>
        <v>616.16867199999979</v>
      </c>
      <c r="V109" s="3"/>
      <c r="W109" s="7"/>
    </row>
    <row r="110" spans="1:23">
      <c r="A110" s="96" t="s">
        <v>77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8"/>
      <c r="V110" s="7"/>
      <c r="W110" s="7"/>
    </row>
    <row r="111" spans="1:23" ht="15.75" thickBot="1">
      <c r="A111" s="77" t="s">
        <v>12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9"/>
      <c r="V111" s="7"/>
      <c r="W111" s="7"/>
    </row>
    <row r="112" spans="1:23" ht="15.75" customHeight="1">
      <c r="A112" s="74" t="s">
        <v>94</v>
      </c>
      <c r="B112" s="95" t="s">
        <v>63</v>
      </c>
      <c r="C112" s="95" t="s">
        <v>93</v>
      </c>
      <c r="D112" s="95" t="s">
        <v>93</v>
      </c>
      <c r="E112" s="23" t="s">
        <v>47</v>
      </c>
      <c r="F112" s="11">
        <v>458</v>
      </c>
      <c r="G112" s="24">
        <v>0.03</v>
      </c>
      <c r="H112" s="24">
        <v>3.2000000000000001E-2</v>
      </c>
      <c r="I112" s="24">
        <v>0.03</v>
      </c>
      <c r="J112" s="24">
        <v>0.03</v>
      </c>
      <c r="K112" s="24">
        <v>0.03</v>
      </c>
      <c r="L112" s="24">
        <v>0.03</v>
      </c>
      <c r="M112" s="11">
        <f>G112*F112</f>
        <v>13.74</v>
      </c>
      <c r="N112" s="11">
        <f>H112*F112</f>
        <v>14.656000000000001</v>
      </c>
      <c r="O112" s="11">
        <f>F112*I112</f>
        <v>13.74</v>
      </c>
      <c r="P112" s="76">
        <f>SUM(M112:M117)</f>
        <v>102.39629999999998</v>
      </c>
      <c r="Q112" s="76">
        <f>SUM(N112:N117)</f>
        <v>118.9823</v>
      </c>
      <c r="R112" s="76">
        <f>SUM(O112:O117)</f>
        <v>118.0663</v>
      </c>
      <c r="S112" s="76">
        <f>P112+P112*87%</f>
        <v>191.48108099999996</v>
      </c>
      <c r="T112" s="76">
        <f>Q112+Q112*65%</f>
        <v>196.32079499999998</v>
      </c>
      <c r="U112" s="73">
        <f>R112+R112*72%</f>
        <v>203.07403599999998</v>
      </c>
      <c r="V112" s="7"/>
      <c r="W112" s="7"/>
    </row>
    <row r="113" spans="1:23">
      <c r="A113" s="74"/>
      <c r="B113" s="95"/>
      <c r="C113" s="95"/>
      <c r="D113" s="95"/>
      <c r="E113" s="26" t="s">
        <v>35</v>
      </c>
      <c r="F113" s="11">
        <v>634</v>
      </c>
      <c r="G113" s="24">
        <v>8.0000000000000002E-3</v>
      </c>
      <c r="H113" s="27">
        <v>1.4999999999999999E-2</v>
      </c>
      <c r="I113" s="27">
        <v>1.4999999999999999E-2</v>
      </c>
      <c r="J113" s="24">
        <v>8.0000000000000002E-3</v>
      </c>
      <c r="K113" s="27">
        <v>1.4999999999999999E-2</v>
      </c>
      <c r="L113" s="27">
        <v>1.4999999999999999E-2</v>
      </c>
      <c r="M113" s="11">
        <f t="shared" ref="M113:M114" si="31">G113*F113</f>
        <v>5.0720000000000001</v>
      </c>
      <c r="N113" s="11">
        <f t="shared" ref="N113:N114" si="32">H113*F113</f>
        <v>9.51</v>
      </c>
      <c r="O113" s="11">
        <f>F113*I113</f>
        <v>9.51</v>
      </c>
      <c r="P113" s="75"/>
      <c r="Q113" s="75"/>
      <c r="R113" s="75"/>
      <c r="S113" s="75"/>
      <c r="T113" s="75"/>
      <c r="U113" s="83"/>
      <c r="V113" s="7"/>
      <c r="W113" s="7"/>
    </row>
    <row r="114" spans="1:23">
      <c r="A114" s="74"/>
      <c r="B114" s="95"/>
      <c r="C114" s="95"/>
      <c r="D114" s="95"/>
      <c r="E114" s="14" t="s">
        <v>22</v>
      </c>
      <c r="F114" s="11">
        <v>468</v>
      </c>
      <c r="G114" s="27">
        <v>7.5999999999999998E-2</v>
      </c>
      <c r="H114" s="24">
        <v>0.1</v>
      </c>
      <c r="I114" s="24">
        <v>0.1</v>
      </c>
      <c r="J114" s="27">
        <v>7.5999999999999998E-2</v>
      </c>
      <c r="K114" s="27">
        <v>0.10299999999999999</v>
      </c>
      <c r="L114" s="27">
        <v>0.10299999999999999</v>
      </c>
      <c r="M114" s="11">
        <f t="shared" si="31"/>
        <v>35.567999999999998</v>
      </c>
      <c r="N114" s="11">
        <f t="shared" si="32"/>
        <v>46.800000000000004</v>
      </c>
      <c r="O114" s="11">
        <f t="shared" ref="O114:O117" si="33">I114*F114</f>
        <v>46.800000000000004</v>
      </c>
      <c r="P114" s="75"/>
      <c r="Q114" s="75"/>
      <c r="R114" s="75"/>
      <c r="S114" s="75"/>
      <c r="T114" s="75"/>
      <c r="U114" s="83"/>
      <c r="V114" s="7"/>
      <c r="W114" s="7"/>
    </row>
    <row r="115" spans="1:23">
      <c r="A115" s="74"/>
      <c r="B115" s="95"/>
      <c r="C115" s="95"/>
      <c r="D115" s="95"/>
      <c r="E115" s="26" t="s">
        <v>19</v>
      </c>
      <c r="F115" s="11">
        <v>2500</v>
      </c>
      <c r="G115" s="27">
        <v>5.0000000000000001E-3</v>
      </c>
      <c r="H115" s="27">
        <v>5.0000000000000001E-3</v>
      </c>
      <c r="I115" s="27">
        <v>5.0000000000000001E-3</v>
      </c>
      <c r="J115" s="27">
        <v>5.0000000000000001E-3</v>
      </c>
      <c r="K115" s="27">
        <v>5.0000000000000001E-3</v>
      </c>
      <c r="L115" s="27">
        <v>5.0000000000000001E-3</v>
      </c>
      <c r="M115" s="11">
        <f t="shared" ref="M115:M117" si="34">G115*F115</f>
        <v>12.5</v>
      </c>
      <c r="N115" s="11">
        <f t="shared" ref="N115:N117" si="35">H115*F115</f>
        <v>12.5</v>
      </c>
      <c r="O115" s="11">
        <f t="shared" si="33"/>
        <v>12.5</v>
      </c>
      <c r="P115" s="75"/>
      <c r="Q115" s="75"/>
      <c r="R115" s="75"/>
      <c r="S115" s="75"/>
      <c r="T115" s="75"/>
      <c r="U115" s="83"/>
      <c r="V115" s="7"/>
      <c r="W115" s="7"/>
    </row>
    <row r="116" spans="1:23">
      <c r="A116" s="74"/>
      <c r="B116" s="95"/>
      <c r="C116" s="95"/>
      <c r="D116" s="95"/>
      <c r="E116" s="26" t="s">
        <v>39</v>
      </c>
      <c r="F116" s="11">
        <v>3551</v>
      </c>
      <c r="G116" s="24">
        <v>0.01</v>
      </c>
      <c r="H116" s="24">
        <v>0.01</v>
      </c>
      <c r="I116" s="24">
        <v>0.01</v>
      </c>
      <c r="J116" s="24">
        <v>0.01</v>
      </c>
      <c r="K116" s="24">
        <v>0.01</v>
      </c>
      <c r="L116" s="24">
        <v>0.01</v>
      </c>
      <c r="M116" s="11">
        <f t="shared" si="34"/>
        <v>35.51</v>
      </c>
      <c r="N116" s="11">
        <f t="shared" si="35"/>
        <v>35.51</v>
      </c>
      <c r="O116" s="11">
        <f t="shared" si="33"/>
        <v>35.51</v>
      </c>
      <c r="P116" s="75"/>
      <c r="Q116" s="75"/>
      <c r="R116" s="75"/>
      <c r="S116" s="75"/>
      <c r="T116" s="75"/>
      <c r="U116" s="83"/>
      <c r="V116" s="7"/>
      <c r="W116" s="7"/>
    </row>
    <row r="117" spans="1:23">
      <c r="A117" s="74"/>
      <c r="B117" s="95"/>
      <c r="C117" s="95"/>
      <c r="D117" s="95"/>
      <c r="E117" s="26" t="s">
        <v>17</v>
      </c>
      <c r="F117" s="11">
        <v>63</v>
      </c>
      <c r="G117" s="27">
        <v>1E-4</v>
      </c>
      <c r="H117" s="27">
        <v>1E-4</v>
      </c>
      <c r="I117" s="27">
        <v>1E-4</v>
      </c>
      <c r="J117" s="27">
        <v>1E-4</v>
      </c>
      <c r="K117" s="27">
        <v>1E-4</v>
      </c>
      <c r="L117" s="27">
        <v>1E-4</v>
      </c>
      <c r="M117" s="11">
        <f t="shared" si="34"/>
        <v>6.3E-3</v>
      </c>
      <c r="N117" s="11">
        <f t="shared" si="35"/>
        <v>6.3E-3</v>
      </c>
      <c r="O117" s="11">
        <f t="shared" si="33"/>
        <v>6.3E-3</v>
      </c>
      <c r="P117" s="75"/>
      <c r="Q117" s="75"/>
      <c r="R117" s="75"/>
      <c r="S117" s="75"/>
      <c r="T117" s="75"/>
      <c r="U117" s="83"/>
      <c r="V117" s="7"/>
      <c r="W117" s="7"/>
    </row>
    <row r="118" spans="1:23">
      <c r="A118" s="74" t="s">
        <v>61</v>
      </c>
      <c r="B118" s="75" t="s">
        <v>56</v>
      </c>
      <c r="C118" s="75" t="s">
        <v>56</v>
      </c>
      <c r="D118" s="75" t="s">
        <v>56</v>
      </c>
      <c r="E118" s="33" t="s">
        <v>20</v>
      </c>
      <c r="F118" s="11">
        <v>5103</v>
      </c>
      <c r="G118" s="27">
        <v>1E-3</v>
      </c>
      <c r="H118" s="27">
        <v>1E-3</v>
      </c>
      <c r="I118" s="27">
        <v>1E-3</v>
      </c>
      <c r="J118" s="27">
        <v>1E-3</v>
      </c>
      <c r="K118" s="27">
        <v>1E-3</v>
      </c>
      <c r="L118" s="27">
        <v>1E-3</v>
      </c>
      <c r="M118" s="11">
        <f t="shared" ref="M118:M123" si="36">G118*F118</f>
        <v>5.1029999999999998</v>
      </c>
      <c r="N118" s="11">
        <f t="shared" ref="N118:N123" si="37">H118*F118</f>
        <v>5.1029999999999998</v>
      </c>
      <c r="O118" s="11">
        <f t="shared" ref="O118:O123" si="38">I118*F118</f>
        <v>5.1029999999999998</v>
      </c>
      <c r="P118" s="76">
        <f>SUM(M118:M120)</f>
        <v>17.016000000000002</v>
      </c>
      <c r="Q118" s="76">
        <f>SUM(N118:N120)</f>
        <v>17.016000000000002</v>
      </c>
      <c r="R118" s="76">
        <f>SUM(O118:O120)</f>
        <v>17.016000000000002</v>
      </c>
      <c r="S118" s="76">
        <f>P118+P118*87%</f>
        <v>31.819920000000003</v>
      </c>
      <c r="T118" s="76">
        <f>Q118+Q118*65%</f>
        <v>28.076400000000003</v>
      </c>
      <c r="U118" s="73">
        <f>R118+R118*72%</f>
        <v>29.267520000000005</v>
      </c>
      <c r="V118" s="7"/>
      <c r="W118" s="7"/>
    </row>
    <row r="119" spans="1:23">
      <c r="A119" s="74"/>
      <c r="B119" s="75"/>
      <c r="C119" s="75"/>
      <c r="D119" s="75"/>
      <c r="E119" s="33" t="s">
        <v>22</v>
      </c>
      <c r="F119" s="11">
        <v>468</v>
      </c>
      <c r="G119" s="27">
        <v>2.1000000000000001E-2</v>
      </c>
      <c r="H119" s="27">
        <v>2.1000000000000001E-2</v>
      </c>
      <c r="I119" s="27">
        <v>2.1000000000000001E-2</v>
      </c>
      <c r="J119" s="27">
        <v>0.02</v>
      </c>
      <c r="K119" s="27">
        <v>0.02</v>
      </c>
      <c r="L119" s="27">
        <v>0.02</v>
      </c>
      <c r="M119" s="11">
        <f t="shared" si="36"/>
        <v>9.8280000000000012</v>
      </c>
      <c r="N119" s="11">
        <f t="shared" si="37"/>
        <v>9.8280000000000012</v>
      </c>
      <c r="O119" s="11">
        <f t="shared" si="38"/>
        <v>9.8280000000000012</v>
      </c>
      <c r="P119" s="76"/>
      <c r="Q119" s="76"/>
      <c r="R119" s="76"/>
      <c r="S119" s="76"/>
      <c r="T119" s="76"/>
      <c r="U119" s="73"/>
      <c r="V119" s="7"/>
      <c r="W119" s="7"/>
    </row>
    <row r="120" spans="1:23">
      <c r="A120" s="74"/>
      <c r="B120" s="75"/>
      <c r="C120" s="75"/>
      <c r="D120" s="75"/>
      <c r="E120" s="14" t="s">
        <v>21</v>
      </c>
      <c r="F120" s="11">
        <v>417</v>
      </c>
      <c r="G120" s="24">
        <v>5.0000000000000001E-3</v>
      </c>
      <c r="H120" s="24">
        <v>5.0000000000000001E-3</v>
      </c>
      <c r="I120" s="24">
        <v>5.0000000000000001E-3</v>
      </c>
      <c r="J120" s="24">
        <v>5.0000000000000001E-3</v>
      </c>
      <c r="K120" s="24">
        <v>5.0000000000000001E-3</v>
      </c>
      <c r="L120" s="24">
        <v>5.0000000000000001E-3</v>
      </c>
      <c r="M120" s="11">
        <f t="shared" si="36"/>
        <v>2.085</v>
      </c>
      <c r="N120" s="11">
        <f t="shared" si="37"/>
        <v>2.085</v>
      </c>
      <c r="O120" s="11">
        <f t="shared" si="38"/>
        <v>2.085</v>
      </c>
      <c r="P120" s="76"/>
      <c r="Q120" s="76"/>
      <c r="R120" s="76"/>
      <c r="S120" s="76"/>
      <c r="T120" s="76"/>
      <c r="U120" s="73"/>
      <c r="V120" s="7"/>
      <c r="W120" s="7"/>
    </row>
    <row r="121" spans="1:23">
      <c r="A121" s="26" t="s">
        <v>32</v>
      </c>
      <c r="B121" s="27">
        <v>120</v>
      </c>
      <c r="C121" s="27">
        <v>120</v>
      </c>
      <c r="D121" s="27">
        <v>120</v>
      </c>
      <c r="E121" s="29" t="s">
        <v>33</v>
      </c>
      <c r="F121" s="11">
        <v>645</v>
      </c>
      <c r="G121" s="24">
        <v>0.12</v>
      </c>
      <c r="H121" s="24">
        <v>0.12</v>
      </c>
      <c r="I121" s="24">
        <v>0.12</v>
      </c>
      <c r="J121" s="24">
        <v>0.12</v>
      </c>
      <c r="K121" s="24">
        <v>0.12</v>
      </c>
      <c r="L121" s="24">
        <v>0.12</v>
      </c>
      <c r="M121" s="11">
        <f>G121*F121</f>
        <v>77.399999999999991</v>
      </c>
      <c r="N121" s="11">
        <f>H121*F121</f>
        <v>77.399999999999991</v>
      </c>
      <c r="O121" s="11">
        <f>I121*F121</f>
        <v>77.399999999999991</v>
      </c>
      <c r="P121" s="11">
        <f t="shared" ref="P121:R121" si="39">SUM(M121)</f>
        <v>77.399999999999991</v>
      </c>
      <c r="Q121" s="11">
        <f t="shared" si="39"/>
        <v>77.399999999999991</v>
      </c>
      <c r="R121" s="30">
        <f t="shared" si="39"/>
        <v>77.399999999999991</v>
      </c>
      <c r="S121" s="31">
        <f>P121+P121*87%</f>
        <v>144.738</v>
      </c>
      <c r="T121" s="31">
        <f>Q121+Q121*65%</f>
        <v>127.70999999999998</v>
      </c>
      <c r="U121" s="32">
        <f>R121+R121*72%</f>
        <v>133.12799999999999</v>
      </c>
      <c r="V121" s="7"/>
      <c r="W121" s="7"/>
    </row>
    <row r="122" spans="1:23">
      <c r="A122" s="74" t="s">
        <v>79</v>
      </c>
      <c r="B122" s="95" t="s">
        <v>49</v>
      </c>
      <c r="C122" s="95" t="s">
        <v>50</v>
      </c>
      <c r="D122" s="95" t="s">
        <v>51</v>
      </c>
      <c r="E122" s="14" t="s">
        <v>80</v>
      </c>
      <c r="F122" s="11">
        <v>4717</v>
      </c>
      <c r="G122" s="24">
        <v>0.01</v>
      </c>
      <c r="H122" s="24">
        <v>0.01</v>
      </c>
      <c r="I122" s="24">
        <v>1.4999999999999999E-2</v>
      </c>
      <c r="J122" s="24">
        <v>0.01</v>
      </c>
      <c r="K122" s="24">
        <v>0.01</v>
      </c>
      <c r="L122" s="24">
        <v>1.4999999999999999E-2</v>
      </c>
      <c r="M122" s="11">
        <f t="shared" si="36"/>
        <v>47.17</v>
      </c>
      <c r="N122" s="11">
        <f t="shared" si="37"/>
        <v>47.17</v>
      </c>
      <c r="O122" s="11">
        <f t="shared" si="38"/>
        <v>70.754999999999995</v>
      </c>
      <c r="P122" s="76">
        <f>SUM(M122:M123)</f>
        <v>54.67</v>
      </c>
      <c r="Q122" s="76">
        <f>SUM(N122:N123)</f>
        <v>60.295000000000002</v>
      </c>
      <c r="R122" s="76">
        <f>SUM(O122:O123)</f>
        <v>87.63</v>
      </c>
      <c r="S122" s="76">
        <f>P122+P122*87%</f>
        <v>102.2329</v>
      </c>
      <c r="T122" s="76">
        <f>Q122+Q122*65%</f>
        <v>99.486750000000001</v>
      </c>
      <c r="U122" s="73">
        <f>R122+R122*72%</f>
        <v>150.72359999999998</v>
      </c>
      <c r="V122" s="7"/>
      <c r="W122" s="7"/>
    </row>
    <row r="123" spans="1:23">
      <c r="A123" s="74"/>
      <c r="B123" s="95"/>
      <c r="C123" s="95"/>
      <c r="D123" s="95"/>
      <c r="E123" s="14" t="s">
        <v>55</v>
      </c>
      <c r="F123" s="11">
        <v>375</v>
      </c>
      <c r="G123" s="24">
        <v>0.02</v>
      </c>
      <c r="H123" s="24">
        <v>3.5000000000000003E-2</v>
      </c>
      <c r="I123" s="24">
        <v>4.4999999999999998E-2</v>
      </c>
      <c r="J123" s="24">
        <v>0.02</v>
      </c>
      <c r="K123" s="24">
        <v>3.5000000000000003E-2</v>
      </c>
      <c r="L123" s="24">
        <v>4.4999999999999998E-2</v>
      </c>
      <c r="M123" s="11">
        <f t="shared" si="36"/>
        <v>7.5</v>
      </c>
      <c r="N123" s="11">
        <f t="shared" si="37"/>
        <v>13.125000000000002</v>
      </c>
      <c r="O123" s="11">
        <f t="shared" si="38"/>
        <v>16.875</v>
      </c>
      <c r="P123" s="75"/>
      <c r="Q123" s="75"/>
      <c r="R123" s="75"/>
      <c r="S123" s="76"/>
      <c r="T123" s="76"/>
      <c r="U123" s="73"/>
      <c r="V123" s="7"/>
      <c r="W123" s="7"/>
    </row>
    <row r="124" spans="1:23">
      <c r="A124" s="26"/>
      <c r="B124" s="14"/>
      <c r="C124" s="14"/>
      <c r="D124" s="14"/>
      <c r="E124" s="14"/>
      <c r="F124" s="11"/>
      <c r="G124" s="14"/>
      <c r="H124" s="14"/>
      <c r="I124" s="14"/>
      <c r="J124" s="14"/>
      <c r="K124" s="14"/>
      <c r="L124" s="14"/>
      <c r="M124" s="11"/>
      <c r="N124" s="11"/>
      <c r="O124" s="11"/>
      <c r="P124" s="42">
        <f t="shared" ref="P124:U124" si="40">SUM(P112:P123)</f>
        <v>251.48230000000001</v>
      </c>
      <c r="Q124" s="42">
        <f t="shared" si="40"/>
        <v>273.69330000000002</v>
      </c>
      <c r="R124" s="42">
        <f t="shared" si="40"/>
        <v>300.1123</v>
      </c>
      <c r="S124" s="42">
        <f t="shared" si="40"/>
        <v>470.27190099999996</v>
      </c>
      <c r="T124" s="42">
        <f t="shared" si="40"/>
        <v>451.59394499999996</v>
      </c>
      <c r="U124" s="43">
        <f t="shared" si="40"/>
        <v>516.19315599999993</v>
      </c>
      <c r="V124" s="7"/>
      <c r="W124" s="7"/>
    </row>
    <row r="125" spans="1:23">
      <c r="A125" s="77" t="s">
        <v>81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9"/>
      <c r="V125" s="7"/>
      <c r="W125" s="7"/>
    </row>
    <row r="126" spans="1:23" ht="15.75" customHeight="1">
      <c r="A126" s="74" t="s">
        <v>114</v>
      </c>
      <c r="B126" s="75">
        <v>60</v>
      </c>
      <c r="C126" s="75">
        <v>100</v>
      </c>
      <c r="D126" s="75">
        <v>100</v>
      </c>
      <c r="E126" s="14" t="s">
        <v>115</v>
      </c>
      <c r="F126" s="11">
        <v>950</v>
      </c>
      <c r="G126" s="24">
        <v>2.9000000000000001E-2</v>
      </c>
      <c r="H126" s="11">
        <v>4.8000000000000001E-2</v>
      </c>
      <c r="I126" s="11">
        <v>4.8000000000000001E-2</v>
      </c>
      <c r="J126" s="24">
        <v>2.5000000000000001E-2</v>
      </c>
      <c r="K126" s="24">
        <v>4.1000000000000002E-2</v>
      </c>
      <c r="L126" s="24">
        <v>4.1000000000000002E-2</v>
      </c>
      <c r="M126" s="11">
        <f t="shared" ref="M126:M131" si="41">G126*F126</f>
        <v>27.55</v>
      </c>
      <c r="N126" s="11">
        <f t="shared" ref="N126:N131" si="42">H126*F126</f>
        <v>45.6</v>
      </c>
      <c r="O126" s="11">
        <f t="shared" ref="O126:O131" si="43">I126*F126</f>
        <v>45.6</v>
      </c>
      <c r="P126" s="76">
        <f>SUM(M126:M131)</f>
        <v>88.215300000000013</v>
      </c>
      <c r="Q126" s="76">
        <f>SUM(N126:N131)</f>
        <v>120.16829999999999</v>
      </c>
      <c r="R126" s="76">
        <f>SUM(O126:O131)</f>
        <v>120.82129999999999</v>
      </c>
      <c r="S126" s="76">
        <f>P126+P126*87%</f>
        <v>164.96261100000004</v>
      </c>
      <c r="T126" s="76">
        <f>Q126+Q126*65%</f>
        <v>198.27769499999999</v>
      </c>
      <c r="U126" s="73">
        <f>R126+R126*72%</f>
        <v>207.812636</v>
      </c>
      <c r="V126" s="7"/>
      <c r="W126" s="7"/>
    </row>
    <row r="127" spans="1:23">
      <c r="A127" s="74"/>
      <c r="B127" s="75"/>
      <c r="C127" s="75"/>
      <c r="D127" s="75"/>
      <c r="E127" s="14" t="s">
        <v>116</v>
      </c>
      <c r="F127" s="11">
        <v>775</v>
      </c>
      <c r="G127" s="27">
        <v>2.3E-2</v>
      </c>
      <c r="H127" s="27">
        <v>3.7999999999999999E-2</v>
      </c>
      <c r="I127" s="27">
        <v>3.7999999999999999E-2</v>
      </c>
      <c r="J127" s="27">
        <v>1.7999999999999999E-2</v>
      </c>
      <c r="K127" s="27">
        <v>0.03</v>
      </c>
      <c r="L127" s="27">
        <v>0.03</v>
      </c>
      <c r="M127" s="11">
        <f t="shared" si="41"/>
        <v>17.824999999999999</v>
      </c>
      <c r="N127" s="11">
        <f t="shared" si="42"/>
        <v>29.45</v>
      </c>
      <c r="O127" s="11">
        <f t="shared" si="43"/>
        <v>29.45</v>
      </c>
      <c r="P127" s="76"/>
      <c r="Q127" s="76"/>
      <c r="R127" s="76"/>
      <c r="S127" s="76"/>
      <c r="T127" s="76"/>
      <c r="U127" s="73"/>
      <c r="V127" s="7"/>
      <c r="W127" s="7"/>
    </row>
    <row r="128" spans="1:23">
      <c r="A128" s="74"/>
      <c r="B128" s="75"/>
      <c r="C128" s="75"/>
      <c r="D128" s="75"/>
      <c r="E128" s="14" t="s">
        <v>14</v>
      </c>
      <c r="F128" s="11">
        <v>125</v>
      </c>
      <c r="G128" s="27">
        <v>7.0000000000000001E-3</v>
      </c>
      <c r="H128" s="27">
        <v>0.02</v>
      </c>
      <c r="I128" s="27">
        <v>0.02</v>
      </c>
      <c r="J128" s="27">
        <v>6.0000000000000001E-3</v>
      </c>
      <c r="K128" s="27">
        <v>0.01</v>
      </c>
      <c r="L128" s="27">
        <v>0.01</v>
      </c>
      <c r="M128" s="11">
        <f t="shared" si="41"/>
        <v>0.875</v>
      </c>
      <c r="N128" s="11">
        <f t="shared" si="42"/>
        <v>2.5</v>
      </c>
      <c r="O128" s="11">
        <f t="shared" si="43"/>
        <v>2.5</v>
      </c>
      <c r="P128" s="76"/>
      <c r="Q128" s="76"/>
      <c r="R128" s="76"/>
      <c r="S128" s="76"/>
      <c r="T128" s="76"/>
      <c r="U128" s="73"/>
      <c r="V128" s="7"/>
      <c r="W128" s="7"/>
    </row>
    <row r="129" spans="1:23">
      <c r="A129" s="74"/>
      <c r="B129" s="75"/>
      <c r="C129" s="75"/>
      <c r="D129" s="75"/>
      <c r="E129" s="14" t="s">
        <v>17</v>
      </c>
      <c r="F129" s="11">
        <v>63</v>
      </c>
      <c r="G129" s="27">
        <v>1E-4</v>
      </c>
      <c r="H129" s="27">
        <v>1E-4</v>
      </c>
      <c r="I129" s="27">
        <v>1E-4</v>
      </c>
      <c r="J129" s="27">
        <v>1E-4</v>
      </c>
      <c r="K129" s="27">
        <v>1E-4</v>
      </c>
      <c r="L129" s="27">
        <v>1E-4</v>
      </c>
      <c r="M129" s="11">
        <f t="shared" si="41"/>
        <v>6.3E-3</v>
      </c>
      <c r="N129" s="11">
        <f t="shared" si="42"/>
        <v>6.3E-3</v>
      </c>
      <c r="O129" s="11">
        <f t="shared" si="43"/>
        <v>6.3E-3</v>
      </c>
      <c r="P129" s="76"/>
      <c r="Q129" s="76"/>
      <c r="R129" s="76"/>
      <c r="S129" s="76"/>
      <c r="T129" s="76"/>
      <c r="U129" s="73"/>
      <c r="V129" s="7"/>
      <c r="W129" s="7"/>
    </row>
    <row r="130" spans="1:23">
      <c r="A130" s="74"/>
      <c r="B130" s="75"/>
      <c r="C130" s="75"/>
      <c r="D130" s="75"/>
      <c r="E130" s="14" t="s">
        <v>111</v>
      </c>
      <c r="F130" s="11">
        <v>2000</v>
      </c>
      <c r="G130" s="24">
        <v>0.02</v>
      </c>
      <c r="H130" s="24">
        <v>0.02</v>
      </c>
      <c r="I130" s="24">
        <v>0.02</v>
      </c>
      <c r="J130" s="24">
        <v>0.01</v>
      </c>
      <c r="K130" s="24">
        <v>0.01</v>
      </c>
      <c r="L130" s="24">
        <v>0.01</v>
      </c>
      <c r="M130" s="11">
        <f t="shared" si="41"/>
        <v>40</v>
      </c>
      <c r="N130" s="11">
        <f t="shared" si="42"/>
        <v>40</v>
      </c>
      <c r="O130" s="11">
        <f t="shared" si="43"/>
        <v>40</v>
      </c>
      <c r="P130" s="75"/>
      <c r="Q130" s="75"/>
      <c r="R130" s="75"/>
      <c r="S130" s="76"/>
      <c r="T130" s="76"/>
      <c r="U130" s="73"/>
      <c r="V130" s="7"/>
      <c r="W130" s="7"/>
    </row>
    <row r="131" spans="1:23">
      <c r="A131" s="74"/>
      <c r="B131" s="75"/>
      <c r="C131" s="75"/>
      <c r="D131" s="75"/>
      <c r="E131" s="14" t="s">
        <v>15</v>
      </c>
      <c r="F131" s="11">
        <v>653</v>
      </c>
      <c r="G131" s="27">
        <v>3.0000000000000001E-3</v>
      </c>
      <c r="H131" s="27">
        <v>4.0000000000000001E-3</v>
      </c>
      <c r="I131" s="27">
        <v>5.0000000000000001E-3</v>
      </c>
      <c r="J131" s="27">
        <v>3.0000000000000001E-3</v>
      </c>
      <c r="K131" s="27">
        <v>4.0000000000000001E-3</v>
      </c>
      <c r="L131" s="27">
        <v>5.0000000000000001E-3</v>
      </c>
      <c r="M131" s="11">
        <f t="shared" si="41"/>
        <v>1.9590000000000001</v>
      </c>
      <c r="N131" s="11">
        <f t="shared" si="42"/>
        <v>2.6120000000000001</v>
      </c>
      <c r="O131" s="11">
        <f t="shared" si="43"/>
        <v>3.2650000000000001</v>
      </c>
      <c r="P131" s="75"/>
      <c r="Q131" s="75"/>
      <c r="R131" s="75"/>
      <c r="S131" s="76"/>
      <c r="T131" s="76"/>
      <c r="U131" s="73"/>
      <c r="V131" s="7"/>
      <c r="W131" s="7"/>
    </row>
    <row r="132" spans="1:23" ht="15.75" customHeight="1">
      <c r="A132" s="74" t="s">
        <v>105</v>
      </c>
      <c r="B132" s="75">
        <v>80</v>
      </c>
      <c r="C132" s="75">
        <v>100</v>
      </c>
      <c r="D132" s="75">
        <v>100</v>
      </c>
      <c r="E132" s="44" t="s">
        <v>86</v>
      </c>
      <c r="F132" s="11">
        <v>3000</v>
      </c>
      <c r="G132" s="27">
        <v>7.6999999999999999E-2</v>
      </c>
      <c r="H132" s="24">
        <v>0.10199999999999999</v>
      </c>
      <c r="I132" s="24">
        <v>0.10199999999999999</v>
      </c>
      <c r="J132" s="24">
        <v>5.6000000000000001E-2</v>
      </c>
      <c r="K132" s="24">
        <v>9.5000000000000001E-2</v>
      </c>
      <c r="L132" s="24">
        <v>9.5000000000000001E-2</v>
      </c>
      <c r="M132" s="11">
        <f t="shared" ref="M132:M138" si="44">G132*F132</f>
        <v>231</v>
      </c>
      <c r="N132" s="11">
        <f t="shared" ref="N132:N138" si="45">H132*F132</f>
        <v>306</v>
      </c>
      <c r="O132" s="11">
        <f t="shared" ref="O132:O138" si="46">I132*F132</f>
        <v>306</v>
      </c>
      <c r="P132" s="76">
        <f>SUM(M132:M138)</f>
        <v>262.57729999999998</v>
      </c>
      <c r="Q132" s="76">
        <f>SUM(N132:N138)</f>
        <v>345.82130000000001</v>
      </c>
      <c r="R132" s="76">
        <f t="shared" ref="R132" si="47">SUM(N132:N138)</f>
        <v>345.82130000000001</v>
      </c>
      <c r="S132" s="76">
        <f>P132+P132*87%</f>
        <v>491.01955099999998</v>
      </c>
      <c r="T132" s="76">
        <f>Q132+Q132*65%</f>
        <v>570.60514499999999</v>
      </c>
      <c r="U132" s="73">
        <f>R132+R132*72%</f>
        <v>594.812636</v>
      </c>
      <c r="V132" s="7"/>
      <c r="W132" s="7"/>
    </row>
    <row r="133" spans="1:23" ht="15" customHeight="1">
      <c r="A133" s="74"/>
      <c r="B133" s="75"/>
      <c r="C133" s="75"/>
      <c r="D133" s="75"/>
      <c r="E133" s="53" t="s">
        <v>44</v>
      </c>
      <c r="F133" s="11">
        <v>186</v>
      </c>
      <c r="G133" s="27">
        <v>1.4E-2</v>
      </c>
      <c r="H133" s="27">
        <v>1.7999999999999999E-2</v>
      </c>
      <c r="I133" s="27">
        <v>1.7999999999999999E-2</v>
      </c>
      <c r="J133" s="27">
        <v>1.4E-2</v>
      </c>
      <c r="K133" s="27">
        <v>2.3E-2</v>
      </c>
      <c r="L133" s="27">
        <v>2.3E-2</v>
      </c>
      <c r="M133" s="11">
        <f t="shared" si="44"/>
        <v>2.6040000000000001</v>
      </c>
      <c r="N133" s="11">
        <f t="shared" si="45"/>
        <v>3.3479999999999999</v>
      </c>
      <c r="O133" s="11">
        <f t="shared" si="46"/>
        <v>3.3479999999999999</v>
      </c>
      <c r="P133" s="76"/>
      <c r="Q133" s="76"/>
      <c r="R133" s="76"/>
      <c r="S133" s="76"/>
      <c r="T133" s="76"/>
      <c r="U133" s="73"/>
      <c r="V133" s="7"/>
      <c r="W133" s="7"/>
    </row>
    <row r="134" spans="1:23" ht="15" customHeight="1">
      <c r="A134" s="74"/>
      <c r="B134" s="75"/>
      <c r="C134" s="75"/>
      <c r="D134" s="75"/>
      <c r="E134" s="14" t="s">
        <v>14</v>
      </c>
      <c r="F134" s="11">
        <v>125</v>
      </c>
      <c r="G134" s="27">
        <v>6.0000000000000001E-3</v>
      </c>
      <c r="H134" s="27">
        <v>8.9999999999999993E-3</v>
      </c>
      <c r="I134" s="27">
        <v>8.9999999999999993E-3</v>
      </c>
      <c r="J134" s="24">
        <v>5.0000000000000001E-3</v>
      </c>
      <c r="K134" s="24">
        <v>0.01</v>
      </c>
      <c r="L134" s="24">
        <v>0.01</v>
      </c>
      <c r="M134" s="11">
        <f t="shared" si="44"/>
        <v>0.75</v>
      </c>
      <c r="N134" s="11">
        <f t="shared" si="45"/>
        <v>1.125</v>
      </c>
      <c r="O134" s="11">
        <f t="shared" si="46"/>
        <v>1.125</v>
      </c>
      <c r="P134" s="76"/>
      <c r="Q134" s="76"/>
      <c r="R134" s="76"/>
      <c r="S134" s="76"/>
      <c r="T134" s="76"/>
      <c r="U134" s="73"/>
      <c r="V134" s="7"/>
      <c r="W134" s="7"/>
    </row>
    <row r="135" spans="1:23" ht="15.75" customHeight="1">
      <c r="A135" s="74"/>
      <c r="B135" s="75"/>
      <c r="C135" s="75"/>
      <c r="D135" s="75"/>
      <c r="E135" s="14" t="s">
        <v>22</v>
      </c>
      <c r="F135" s="11">
        <v>468</v>
      </c>
      <c r="G135" s="27">
        <v>1.4E-2</v>
      </c>
      <c r="H135" s="27">
        <v>1.7999999999999999E-2</v>
      </c>
      <c r="I135" s="27">
        <v>1.7999999999999999E-2</v>
      </c>
      <c r="J135" s="27">
        <v>1.4E-2</v>
      </c>
      <c r="K135" s="27">
        <v>2.3E-2</v>
      </c>
      <c r="L135" s="27">
        <v>2.3E-2</v>
      </c>
      <c r="M135" s="11">
        <f t="shared" si="44"/>
        <v>6.5520000000000005</v>
      </c>
      <c r="N135" s="11">
        <f t="shared" si="45"/>
        <v>8.4239999999999995</v>
      </c>
      <c r="O135" s="11">
        <f t="shared" si="46"/>
        <v>8.4239999999999995</v>
      </c>
      <c r="P135" s="76"/>
      <c r="Q135" s="76"/>
      <c r="R135" s="76"/>
      <c r="S135" s="76"/>
      <c r="T135" s="76"/>
      <c r="U135" s="73"/>
      <c r="V135" s="7"/>
      <c r="W135" s="7"/>
    </row>
    <row r="136" spans="1:23" ht="15" customHeight="1">
      <c r="A136" s="74"/>
      <c r="B136" s="75"/>
      <c r="C136" s="75"/>
      <c r="D136" s="75"/>
      <c r="E136" s="14" t="s">
        <v>45</v>
      </c>
      <c r="F136" s="11">
        <v>2300</v>
      </c>
      <c r="G136" s="27">
        <v>8.0000000000000002E-3</v>
      </c>
      <c r="H136" s="27">
        <v>0.01</v>
      </c>
      <c r="I136" s="27">
        <v>0.01</v>
      </c>
      <c r="J136" s="27">
        <v>8.0000000000000002E-3</v>
      </c>
      <c r="K136" s="24">
        <v>1.2E-2</v>
      </c>
      <c r="L136" s="24">
        <v>1.2E-2</v>
      </c>
      <c r="M136" s="54">
        <f t="shared" si="44"/>
        <v>18.400000000000002</v>
      </c>
      <c r="N136" s="54">
        <f t="shared" si="45"/>
        <v>23</v>
      </c>
      <c r="O136" s="54">
        <f t="shared" si="46"/>
        <v>23</v>
      </c>
      <c r="P136" s="76"/>
      <c r="Q136" s="76"/>
      <c r="R136" s="76"/>
      <c r="S136" s="76"/>
      <c r="T136" s="76"/>
      <c r="U136" s="73"/>
      <c r="V136" s="7"/>
      <c r="W136" s="7"/>
    </row>
    <row r="137" spans="1:23" ht="15" customHeight="1">
      <c r="A137" s="74"/>
      <c r="B137" s="75"/>
      <c r="C137" s="75"/>
      <c r="D137" s="75"/>
      <c r="E137" s="14" t="s">
        <v>83</v>
      </c>
      <c r="F137" s="11">
        <v>653</v>
      </c>
      <c r="G137" s="27">
        <v>5.0000000000000001E-3</v>
      </c>
      <c r="H137" s="27">
        <v>6.0000000000000001E-3</v>
      </c>
      <c r="I137" s="27">
        <v>6.0000000000000001E-3</v>
      </c>
      <c r="J137" s="27">
        <v>5.0000000000000001E-3</v>
      </c>
      <c r="K137" s="27">
        <v>7.0000000000000001E-3</v>
      </c>
      <c r="L137" s="27">
        <v>7.0000000000000001E-3</v>
      </c>
      <c r="M137" s="11">
        <f t="shared" si="44"/>
        <v>3.2650000000000001</v>
      </c>
      <c r="N137" s="11">
        <f t="shared" si="45"/>
        <v>3.9180000000000001</v>
      </c>
      <c r="O137" s="11">
        <f t="shared" si="46"/>
        <v>3.9180000000000001</v>
      </c>
      <c r="P137" s="76"/>
      <c r="Q137" s="76"/>
      <c r="R137" s="76"/>
      <c r="S137" s="76"/>
      <c r="T137" s="76"/>
      <c r="U137" s="73"/>
      <c r="V137" s="7"/>
      <c r="W137" s="7"/>
    </row>
    <row r="138" spans="1:23" ht="15" customHeight="1">
      <c r="A138" s="74"/>
      <c r="B138" s="75"/>
      <c r="C138" s="75"/>
      <c r="D138" s="75"/>
      <c r="E138" s="14" t="s">
        <v>17</v>
      </c>
      <c r="F138" s="11">
        <v>63</v>
      </c>
      <c r="G138" s="27">
        <v>1E-4</v>
      </c>
      <c r="H138" s="27">
        <v>1E-4</v>
      </c>
      <c r="I138" s="27">
        <v>1E-4</v>
      </c>
      <c r="J138" s="27">
        <v>1E-4</v>
      </c>
      <c r="K138" s="27">
        <v>1E-4</v>
      </c>
      <c r="L138" s="27">
        <v>1E-4</v>
      </c>
      <c r="M138" s="11">
        <f t="shared" si="44"/>
        <v>6.3E-3</v>
      </c>
      <c r="N138" s="11">
        <f t="shared" si="45"/>
        <v>6.3E-3</v>
      </c>
      <c r="O138" s="11">
        <f t="shared" si="46"/>
        <v>6.3E-3</v>
      </c>
      <c r="P138" s="76"/>
      <c r="Q138" s="76"/>
      <c r="R138" s="76"/>
      <c r="S138" s="76"/>
      <c r="T138" s="76"/>
      <c r="U138" s="73"/>
      <c r="V138" s="7"/>
      <c r="W138" s="7"/>
    </row>
    <row r="139" spans="1:23" ht="15" customHeight="1">
      <c r="A139" s="89" t="s">
        <v>36</v>
      </c>
      <c r="B139" s="92">
        <v>20</v>
      </c>
      <c r="C139" s="92">
        <v>20</v>
      </c>
      <c r="D139" s="92">
        <v>20</v>
      </c>
      <c r="E139" s="14" t="s">
        <v>15</v>
      </c>
      <c r="F139" s="46">
        <v>653</v>
      </c>
      <c r="G139" s="46">
        <v>4.0000000000000002E-4</v>
      </c>
      <c r="H139" s="46">
        <v>4.0000000000000002E-4</v>
      </c>
      <c r="I139" s="46">
        <v>4.0000000000000002E-4</v>
      </c>
      <c r="J139" s="46">
        <v>4.0000000000000002E-4</v>
      </c>
      <c r="K139" s="46">
        <v>4.0000000000000002E-4</v>
      </c>
      <c r="L139" s="46">
        <v>4.0000000000000002E-4</v>
      </c>
      <c r="M139" s="11">
        <f t="shared" ref="M139:M145" si="48">G139*F139</f>
        <v>0.26119999999999999</v>
      </c>
      <c r="N139" s="11">
        <f t="shared" ref="N139:N145" si="49">H139*F139</f>
        <v>0.26119999999999999</v>
      </c>
      <c r="O139" s="11">
        <f t="shared" ref="O139:O145" si="50">I139*F139</f>
        <v>0.26119999999999999</v>
      </c>
      <c r="P139" s="86">
        <f>SUM(M139:M145)</f>
        <v>5.8081000000000014</v>
      </c>
      <c r="Q139" s="86">
        <f t="shared" ref="Q139:R139" si="51">SUM(N139:N145)</f>
        <v>5.8081000000000014</v>
      </c>
      <c r="R139" s="86">
        <f t="shared" si="51"/>
        <v>5.8081000000000014</v>
      </c>
      <c r="S139" s="86">
        <f>P139+P139*87%</f>
        <v>10.861147000000003</v>
      </c>
      <c r="T139" s="86">
        <f>Q139+Q139*65%</f>
        <v>9.5833650000000024</v>
      </c>
      <c r="U139" s="86">
        <f>R139+R139*72%</f>
        <v>9.9899320000000031</v>
      </c>
      <c r="V139" s="7"/>
      <c r="W139" s="7"/>
    </row>
    <row r="140" spans="1:23" ht="15" customHeight="1">
      <c r="A140" s="90"/>
      <c r="B140" s="93"/>
      <c r="C140" s="93"/>
      <c r="D140" s="93"/>
      <c r="E140" s="14" t="s">
        <v>16</v>
      </c>
      <c r="F140" s="46">
        <v>255</v>
      </c>
      <c r="G140" s="46">
        <v>1E-3</v>
      </c>
      <c r="H140" s="46">
        <v>1E-3</v>
      </c>
      <c r="I140" s="46">
        <v>1E-3</v>
      </c>
      <c r="J140" s="46">
        <v>1E-3</v>
      </c>
      <c r="K140" s="46">
        <v>1E-3</v>
      </c>
      <c r="L140" s="46">
        <v>1E-3</v>
      </c>
      <c r="M140" s="11">
        <f t="shared" si="48"/>
        <v>0.255</v>
      </c>
      <c r="N140" s="11">
        <f t="shared" si="49"/>
        <v>0.255</v>
      </c>
      <c r="O140" s="11">
        <f t="shared" si="50"/>
        <v>0.255</v>
      </c>
      <c r="P140" s="87"/>
      <c r="Q140" s="87"/>
      <c r="R140" s="87"/>
      <c r="S140" s="87"/>
      <c r="T140" s="87"/>
      <c r="U140" s="87"/>
      <c r="V140" s="7"/>
      <c r="W140" s="7"/>
    </row>
    <row r="141" spans="1:23" ht="15" customHeight="1">
      <c r="A141" s="90"/>
      <c r="B141" s="93"/>
      <c r="C141" s="93"/>
      <c r="D141" s="93"/>
      <c r="E141" s="14" t="s">
        <v>74</v>
      </c>
      <c r="F141" s="46">
        <v>2300</v>
      </c>
      <c r="G141" s="46">
        <v>2E-3</v>
      </c>
      <c r="H141" s="46">
        <v>2E-3</v>
      </c>
      <c r="I141" s="46">
        <v>2E-3</v>
      </c>
      <c r="J141" s="46">
        <v>2E-3</v>
      </c>
      <c r="K141" s="46">
        <v>2E-3</v>
      </c>
      <c r="L141" s="46">
        <v>2E-3</v>
      </c>
      <c r="M141" s="11">
        <f t="shared" si="48"/>
        <v>4.6000000000000005</v>
      </c>
      <c r="N141" s="11">
        <f t="shared" si="49"/>
        <v>4.6000000000000005</v>
      </c>
      <c r="O141" s="11">
        <f t="shared" si="50"/>
        <v>4.6000000000000005</v>
      </c>
      <c r="P141" s="87"/>
      <c r="Q141" s="87"/>
      <c r="R141" s="87"/>
      <c r="S141" s="87"/>
      <c r="T141" s="87"/>
      <c r="U141" s="87"/>
      <c r="V141" s="7"/>
      <c r="W141" s="7"/>
    </row>
    <row r="142" spans="1:23" ht="15.75" customHeight="1">
      <c r="A142" s="90"/>
      <c r="B142" s="93"/>
      <c r="C142" s="93"/>
      <c r="D142" s="93"/>
      <c r="E142" s="14" t="s">
        <v>13</v>
      </c>
      <c r="F142" s="46">
        <v>249</v>
      </c>
      <c r="G142" s="46">
        <v>2E-3</v>
      </c>
      <c r="H142" s="46">
        <v>2E-3</v>
      </c>
      <c r="I142" s="46">
        <v>2E-3</v>
      </c>
      <c r="J142" s="46">
        <v>1.6000000000000001E-3</v>
      </c>
      <c r="K142" s="46">
        <v>1.6000000000000001E-3</v>
      </c>
      <c r="L142" s="46">
        <v>1.6000000000000001E-3</v>
      </c>
      <c r="M142" s="11">
        <f t="shared" si="48"/>
        <v>0.498</v>
      </c>
      <c r="N142" s="11">
        <f t="shared" si="49"/>
        <v>0.498</v>
      </c>
      <c r="O142" s="11">
        <f t="shared" si="50"/>
        <v>0.498</v>
      </c>
      <c r="P142" s="87"/>
      <c r="Q142" s="87"/>
      <c r="R142" s="87"/>
      <c r="S142" s="87"/>
      <c r="T142" s="87"/>
      <c r="U142" s="87"/>
      <c r="V142" s="7"/>
      <c r="W142" s="7"/>
    </row>
    <row r="143" spans="1:23" ht="15" customHeight="1">
      <c r="A143" s="90"/>
      <c r="B143" s="93"/>
      <c r="C143" s="93"/>
      <c r="D143" s="93"/>
      <c r="E143" s="14" t="s">
        <v>14</v>
      </c>
      <c r="F143" s="46">
        <v>125</v>
      </c>
      <c r="G143" s="46">
        <v>5.0000000000000001E-4</v>
      </c>
      <c r="H143" s="46">
        <v>5.0000000000000001E-4</v>
      </c>
      <c r="I143" s="46">
        <v>5.0000000000000001E-4</v>
      </c>
      <c r="J143" s="46">
        <v>4.0000000000000002E-4</v>
      </c>
      <c r="K143" s="46">
        <v>4.0000000000000002E-4</v>
      </c>
      <c r="L143" s="46">
        <v>4.0000000000000002E-4</v>
      </c>
      <c r="M143" s="11">
        <f t="shared" si="48"/>
        <v>6.25E-2</v>
      </c>
      <c r="N143" s="11">
        <f t="shared" si="49"/>
        <v>6.25E-2</v>
      </c>
      <c r="O143" s="11">
        <f t="shared" si="50"/>
        <v>6.25E-2</v>
      </c>
      <c r="P143" s="87"/>
      <c r="Q143" s="87"/>
      <c r="R143" s="87"/>
      <c r="S143" s="87"/>
      <c r="T143" s="87"/>
      <c r="U143" s="87"/>
      <c r="V143" s="7"/>
      <c r="W143" s="7"/>
    </row>
    <row r="144" spans="1:23" ht="15" customHeight="1">
      <c r="A144" s="90"/>
      <c r="B144" s="93"/>
      <c r="C144" s="93"/>
      <c r="D144" s="93"/>
      <c r="E144" s="14" t="s">
        <v>97</v>
      </c>
      <c r="F144" s="46">
        <v>417</v>
      </c>
      <c r="G144" s="46">
        <v>2.9999999999999997E-4</v>
      </c>
      <c r="H144" s="46">
        <v>2.9999999999999997E-4</v>
      </c>
      <c r="I144" s="46">
        <v>2.9999999999999997E-4</v>
      </c>
      <c r="J144" s="46">
        <v>2.9999999999999997E-4</v>
      </c>
      <c r="K144" s="46">
        <v>2.9999999999999997E-4</v>
      </c>
      <c r="L144" s="46">
        <v>2.9999999999999997E-4</v>
      </c>
      <c r="M144" s="11">
        <f t="shared" si="48"/>
        <v>0.12509999999999999</v>
      </c>
      <c r="N144" s="11">
        <f t="shared" si="49"/>
        <v>0.12509999999999999</v>
      </c>
      <c r="O144" s="11">
        <f t="shared" si="50"/>
        <v>0.12509999999999999</v>
      </c>
      <c r="P144" s="87"/>
      <c r="Q144" s="87"/>
      <c r="R144" s="87"/>
      <c r="S144" s="87"/>
      <c r="T144" s="87"/>
      <c r="U144" s="87"/>
      <c r="V144" s="7"/>
      <c r="W144" s="7"/>
    </row>
    <row r="145" spans="1:23" ht="15" customHeight="1">
      <c r="A145" s="91"/>
      <c r="B145" s="94"/>
      <c r="C145" s="94"/>
      <c r="D145" s="94"/>
      <c r="E145" s="14" t="s">
        <v>17</v>
      </c>
      <c r="F145" s="11">
        <v>63</v>
      </c>
      <c r="G145" s="27">
        <v>1E-4</v>
      </c>
      <c r="H145" s="27">
        <v>1E-4</v>
      </c>
      <c r="I145" s="27">
        <v>1E-4</v>
      </c>
      <c r="J145" s="27">
        <v>1E-4</v>
      </c>
      <c r="K145" s="27">
        <v>1E-4</v>
      </c>
      <c r="L145" s="27">
        <v>1E-4</v>
      </c>
      <c r="M145" s="11">
        <f t="shared" si="48"/>
        <v>6.3E-3</v>
      </c>
      <c r="N145" s="11">
        <f t="shared" si="49"/>
        <v>6.3E-3</v>
      </c>
      <c r="O145" s="11">
        <f t="shared" si="50"/>
        <v>6.3E-3</v>
      </c>
      <c r="P145" s="88"/>
      <c r="Q145" s="88"/>
      <c r="R145" s="88"/>
      <c r="S145" s="88"/>
      <c r="T145" s="88"/>
      <c r="U145" s="88"/>
      <c r="V145" s="7"/>
      <c r="W145" s="7"/>
    </row>
    <row r="146" spans="1:23" ht="15" customHeight="1">
      <c r="A146" s="74" t="s">
        <v>37</v>
      </c>
      <c r="B146" s="75" t="s">
        <v>53</v>
      </c>
      <c r="C146" s="75" t="s">
        <v>54</v>
      </c>
      <c r="D146" s="75" t="s">
        <v>90</v>
      </c>
      <c r="E146" s="36" t="s">
        <v>38</v>
      </c>
      <c r="F146" s="25">
        <v>439</v>
      </c>
      <c r="G146" s="24">
        <v>3.5000000000000003E-2</v>
      </c>
      <c r="H146" s="24">
        <v>5.2999999999999999E-2</v>
      </c>
      <c r="I146" s="24">
        <v>5.2999999999999999E-2</v>
      </c>
      <c r="J146" s="24">
        <v>3.5000000000000003E-2</v>
      </c>
      <c r="K146" s="24">
        <v>5.2999999999999999E-2</v>
      </c>
      <c r="L146" s="24">
        <v>5.2999999999999999E-2</v>
      </c>
      <c r="M146" s="25">
        <f t="shared" ref="M146:M151" si="52">G146*F146</f>
        <v>15.365000000000002</v>
      </c>
      <c r="N146" s="25">
        <f t="shared" ref="N146:N151" si="53">H146*F146</f>
        <v>23.266999999999999</v>
      </c>
      <c r="O146" s="25">
        <f t="shared" ref="O146:O151" si="54">I146*F146</f>
        <v>23.266999999999999</v>
      </c>
      <c r="P146" s="76">
        <f>SUM(M146:M148)</f>
        <v>50.881300000000003</v>
      </c>
      <c r="Q146" s="76">
        <f>SUM(N146:N148)</f>
        <v>76.538299999999992</v>
      </c>
      <c r="R146" s="76">
        <f>SUM(O146:O148)</f>
        <v>76.538299999999992</v>
      </c>
      <c r="S146" s="76">
        <f>P146+P146*87%</f>
        <v>95.148031000000003</v>
      </c>
      <c r="T146" s="76">
        <f>Q146+Q146*65%</f>
        <v>126.28819499999999</v>
      </c>
      <c r="U146" s="73">
        <f>R146+R146*72%</f>
        <v>131.64587599999999</v>
      </c>
      <c r="V146" s="3"/>
      <c r="W146" s="7"/>
    </row>
    <row r="147" spans="1:23" ht="15" customHeight="1">
      <c r="A147" s="74"/>
      <c r="B147" s="75"/>
      <c r="C147" s="75"/>
      <c r="D147" s="75"/>
      <c r="E147" s="14" t="s">
        <v>39</v>
      </c>
      <c r="F147" s="25">
        <v>3551</v>
      </c>
      <c r="G147" s="24">
        <v>0.01</v>
      </c>
      <c r="H147" s="24">
        <v>1.4999999999999999E-2</v>
      </c>
      <c r="I147" s="24">
        <v>1.4999999999999999E-2</v>
      </c>
      <c r="J147" s="24">
        <v>0.01</v>
      </c>
      <c r="K147" s="24">
        <v>1.4999999999999999E-2</v>
      </c>
      <c r="L147" s="24">
        <v>1.4999999999999999E-2</v>
      </c>
      <c r="M147" s="25">
        <f t="shared" si="52"/>
        <v>35.51</v>
      </c>
      <c r="N147" s="25">
        <f t="shared" si="53"/>
        <v>53.265000000000001</v>
      </c>
      <c r="O147" s="25">
        <f t="shared" si="54"/>
        <v>53.265000000000001</v>
      </c>
      <c r="P147" s="76"/>
      <c r="Q147" s="76"/>
      <c r="R147" s="76"/>
      <c r="S147" s="76"/>
      <c r="T147" s="76"/>
      <c r="U147" s="73"/>
      <c r="V147" s="3"/>
      <c r="W147" s="7"/>
    </row>
    <row r="148" spans="1:23" ht="15" customHeight="1">
      <c r="A148" s="74"/>
      <c r="B148" s="75"/>
      <c r="C148" s="75"/>
      <c r="D148" s="75"/>
      <c r="E148" s="14" t="s">
        <v>17</v>
      </c>
      <c r="F148" s="25">
        <v>63</v>
      </c>
      <c r="G148" s="28">
        <v>1E-4</v>
      </c>
      <c r="H148" s="28">
        <v>1E-4</v>
      </c>
      <c r="I148" s="28">
        <v>1E-4</v>
      </c>
      <c r="J148" s="28">
        <v>1E-4</v>
      </c>
      <c r="K148" s="28">
        <v>1E-4</v>
      </c>
      <c r="L148" s="28">
        <v>1E-4</v>
      </c>
      <c r="M148" s="25">
        <f t="shared" si="52"/>
        <v>6.3E-3</v>
      </c>
      <c r="N148" s="25">
        <f t="shared" si="53"/>
        <v>6.3E-3</v>
      </c>
      <c r="O148" s="25">
        <f t="shared" si="54"/>
        <v>6.3E-3</v>
      </c>
      <c r="P148" s="75"/>
      <c r="Q148" s="75"/>
      <c r="R148" s="75"/>
      <c r="S148" s="76"/>
      <c r="T148" s="76"/>
      <c r="U148" s="73"/>
      <c r="V148" s="3"/>
      <c r="W148" s="7"/>
    </row>
    <row r="149" spans="1:23" ht="15.75" customHeight="1">
      <c r="A149" s="74" t="s">
        <v>121</v>
      </c>
      <c r="B149" s="75">
        <v>200</v>
      </c>
      <c r="C149" s="75">
        <v>200</v>
      </c>
      <c r="D149" s="75">
        <v>200</v>
      </c>
      <c r="E149" s="29" t="s">
        <v>33</v>
      </c>
      <c r="F149" s="11">
        <v>645</v>
      </c>
      <c r="G149" s="37">
        <v>0.02</v>
      </c>
      <c r="H149" s="37">
        <v>0.02</v>
      </c>
      <c r="I149" s="37">
        <v>0.02</v>
      </c>
      <c r="J149" s="37">
        <v>0.02</v>
      </c>
      <c r="K149" s="37">
        <v>0.02</v>
      </c>
      <c r="L149" s="37">
        <v>0.02</v>
      </c>
      <c r="M149" s="11">
        <f t="shared" si="52"/>
        <v>12.9</v>
      </c>
      <c r="N149" s="11">
        <f t="shared" si="53"/>
        <v>12.9</v>
      </c>
      <c r="O149" s="11">
        <f t="shared" si="54"/>
        <v>12.9</v>
      </c>
      <c r="P149" s="76">
        <f>SUM(M149:M151)</f>
        <v>18.119</v>
      </c>
      <c r="Q149" s="76">
        <f>SUM(N149:N151)</f>
        <v>18.119</v>
      </c>
      <c r="R149" s="76">
        <f>SUM(O149:O151)</f>
        <v>18.119</v>
      </c>
      <c r="S149" s="76">
        <f>P149+P149*87%</f>
        <v>33.882530000000003</v>
      </c>
      <c r="T149" s="76">
        <f>Q149+Q149*65%</f>
        <v>29.896349999999998</v>
      </c>
      <c r="U149" s="73">
        <f>R149+R149*72%</f>
        <v>31.164679999999997</v>
      </c>
      <c r="V149" s="7"/>
      <c r="W149" s="7"/>
    </row>
    <row r="150" spans="1:23">
      <c r="A150" s="74"/>
      <c r="B150" s="75"/>
      <c r="C150" s="75"/>
      <c r="D150" s="75"/>
      <c r="E150" s="47" t="s">
        <v>21</v>
      </c>
      <c r="F150" s="11">
        <v>417</v>
      </c>
      <c r="G150" s="27">
        <v>7.0000000000000001E-3</v>
      </c>
      <c r="H150" s="24">
        <v>7.0000000000000001E-3</v>
      </c>
      <c r="I150" s="27">
        <v>7.0000000000000001E-3</v>
      </c>
      <c r="J150" s="27">
        <v>7.0000000000000001E-3</v>
      </c>
      <c r="K150" s="24">
        <v>7.0000000000000001E-3</v>
      </c>
      <c r="L150" s="27">
        <v>7.0000000000000001E-3</v>
      </c>
      <c r="M150" s="11">
        <f t="shared" si="52"/>
        <v>2.919</v>
      </c>
      <c r="N150" s="11">
        <f t="shared" si="53"/>
        <v>2.919</v>
      </c>
      <c r="O150" s="11">
        <f t="shared" si="54"/>
        <v>2.919</v>
      </c>
      <c r="P150" s="76"/>
      <c r="Q150" s="76"/>
      <c r="R150" s="76"/>
      <c r="S150" s="76"/>
      <c r="T150" s="76"/>
      <c r="U150" s="73"/>
      <c r="V150" s="7"/>
      <c r="W150" s="7"/>
    </row>
    <row r="151" spans="1:23">
      <c r="A151" s="74"/>
      <c r="B151" s="75"/>
      <c r="C151" s="75"/>
      <c r="D151" s="75"/>
      <c r="E151" s="14" t="s">
        <v>29</v>
      </c>
      <c r="F151" s="11">
        <v>2300</v>
      </c>
      <c r="G151" s="27">
        <v>1E-3</v>
      </c>
      <c r="H151" s="27">
        <v>1E-3</v>
      </c>
      <c r="I151" s="27">
        <v>1E-3</v>
      </c>
      <c r="J151" s="27">
        <v>1E-3</v>
      </c>
      <c r="K151" s="27">
        <v>1E-3</v>
      </c>
      <c r="L151" s="27">
        <v>1E-3</v>
      </c>
      <c r="M151" s="11">
        <f t="shared" si="52"/>
        <v>2.3000000000000003</v>
      </c>
      <c r="N151" s="11">
        <f t="shared" si="53"/>
        <v>2.3000000000000003</v>
      </c>
      <c r="O151" s="11">
        <f t="shared" si="54"/>
        <v>2.3000000000000003</v>
      </c>
      <c r="P151" s="76"/>
      <c r="Q151" s="76"/>
      <c r="R151" s="76"/>
      <c r="S151" s="76"/>
      <c r="T151" s="76"/>
      <c r="U151" s="73"/>
      <c r="V151" s="7"/>
      <c r="W151" s="7"/>
    </row>
    <row r="152" spans="1:23">
      <c r="A152" s="40" t="s">
        <v>23</v>
      </c>
      <c r="B152" s="27">
        <v>20</v>
      </c>
      <c r="C152" s="27">
        <v>35</v>
      </c>
      <c r="D152" s="27">
        <v>40</v>
      </c>
      <c r="E152" s="29" t="s">
        <v>23</v>
      </c>
      <c r="F152" s="11">
        <v>375</v>
      </c>
      <c r="G152" s="24">
        <v>0.02</v>
      </c>
      <c r="H152" s="27">
        <v>3.5000000000000003E-2</v>
      </c>
      <c r="I152" s="24">
        <v>0.04</v>
      </c>
      <c r="J152" s="24">
        <v>0.02</v>
      </c>
      <c r="K152" s="27">
        <v>3.5000000000000003E-2</v>
      </c>
      <c r="L152" s="24">
        <v>0.04</v>
      </c>
      <c r="M152" s="11">
        <f t="shared" ref="M152" si="55">G152*F152</f>
        <v>7.5</v>
      </c>
      <c r="N152" s="11">
        <f t="shared" ref="N152" si="56">H152*F152</f>
        <v>13.125000000000002</v>
      </c>
      <c r="O152" s="11">
        <f t="shared" ref="O152" si="57">I152*F152</f>
        <v>15</v>
      </c>
      <c r="P152" s="11">
        <f>SUM(M152)</f>
        <v>7.5</v>
      </c>
      <c r="Q152" s="11">
        <f>SUM(N152)</f>
        <v>13.125000000000002</v>
      </c>
      <c r="R152" s="11">
        <f>SUM(O152)</f>
        <v>15</v>
      </c>
      <c r="S152" s="11">
        <f>P152+P152*87%</f>
        <v>14.025</v>
      </c>
      <c r="T152" s="11">
        <f>Q152+Q152*65%</f>
        <v>21.656250000000004</v>
      </c>
      <c r="U152" s="48">
        <f>R152+R152*72%</f>
        <v>25.799999999999997</v>
      </c>
      <c r="V152" s="7"/>
      <c r="W152" s="7"/>
    </row>
    <row r="153" spans="1:23">
      <c r="A153" s="26"/>
      <c r="B153" s="14"/>
      <c r="C153" s="14"/>
      <c r="D153" s="14"/>
      <c r="E153" s="14"/>
      <c r="F153" s="11"/>
      <c r="G153" s="14"/>
      <c r="H153" s="14"/>
      <c r="I153" s="14"/>
      <c r="J153" s="14"/>
      <c r="K153" s="14"/>
      <c r="L153" s="14"/>
      <c r="M153" s="11"/>
      <c r="N153" s="11"/>
      <c r="O153" s="11"/>
      <c r="P153" s="42">
        <f>SUM(P126:P152)</f>
        <v>433.101</v>
      </c>
      <c r="Q153" s="42">
        <f t="shared" ref="Q153:U153" si="58">SUM(Q126:Q152)</f>
        <v>579.58000000000004</v>
      </c>
      <c r="R153" s="42">
        <f t="shared" si="58"/>
        <v>582.10800000000006</v>
      </c>
      <c r="S153" s="42">
        <f t="shared" si="58"/>
        <v>809.89886999999999</v>
      </c>
      <c r="T153" s="42">
        <f t="shared" si="58"/>
        <v>956.3069999999999</v>
      </c>
      <c r="U153" s="42">
        <f t="shared" si="58"/>
        <v>1001.2257599999999</v>
      </c>
      <c r="V153" s="7"/>
      <c r="W153" s="7"/>
    </row>
    <row r="154" spans="1:23">
      <c r="A154" s="77" t="s">
        <v>85</v>
      </c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9"/>
      <c r="V154" s="7"/>
      <c r="W154" s="7"/>
    </row>
    <row r="155" spans="1:23" ht="30">
      <c r="A155" s="130" t="s">
        <v>138</v>
      </c>
      <c r="B155" s="133">
        <v>80</v>
      </c>
      <c r="C155" s="133">
        <v>100</v>
      </c>
      <c r="D155" s="133">
        <v>100</v>
      </c>
      <c r="E155" s="68" t="s">
        <v>107</v>
      </c>
      <c r="F155" s="60">
        <v>3000</v>
      </c>
      <c r="G155" s="59">
        <v>0.16200000000000001</v>
      </c>
      <c r="H155" s="24">
        <v>0.22</v>
      </c>
      <c r="I155" s="24">
        <v>0.215</v>
      </c>
      <c r="J155" s="24">
        <v>0.11899999999999999</v>
      </c>
      <c r="K155" s="24">
        <v>0.159</v>
      </c>
      <c r="L155" s="24">
        <v>0.159</v>
      </c>
      <c r="M155" s="11">
        <f t="shared" ref="M155:M168" si="59">G155*F155</f>
        <v>486</v>
      </c>
      <c r="N155" s="11">
        <f t="shared" ref="N155:N164" si="60">H155*F155</f>
        <v>660</v>
      </c>
      <c r="O155" s="11">
        <f t="shared" ref="O155:O168" si="61">I155*F155</f>
        <v>645</v>
      </c>
      <c r="P155" s="76">
        <f>SUM(M155:M161)</f>
        <v>513.67399999999998</v>
      </c>
      <c r="Q155" s="76">
        <f>SUM(N155:N161)</f>
        <v>696.10799999999995</v>
      </c>
      <c r="R155" s="76">
        <f>SUM(O155:O161)</f>
        <v>681.10799999999995</v>
      </c>
      <c r="S155" s="76">
        <f>P155+P155*87%</f>
        <v>960.57037999999989</v>
      </c>
      <c r="T155" s="76">
        <f>Q155+Q155*65%</f>
        <v>1148.5781999999999</v>
      </c>
      <c r="U155" s="73">
        <f>R155+R155*72%</f>
        <v>1171.50576</v>
      </c>
      <c r="V155" s="7"/>
      <c r="W155" s="7"/>
    </row>
    <row r="156" spans="1:23" ht="15.75" customHeight="1">
      <c r="A156" s="131"/>
      <c r="B156" s="134"/>
      <c r="C156" s="134"/>
      <c r="D156" s="134"/>
      <c r="E156" s="69" t="s">
        <v>13</v>
      </c>
      <c r="F156" s="60">
        <v>249</v>
      </c>
      <c r="G156" s="24">
        <v>0.01</v>
      </c>
      <c r="H156" s="59">
        <v>1.4999999999999999E-2</v>
      </c>
      <c r="I156" s="59">
        <v>1.4999999999999999E-2</v>
      </c>
      <c r="J156" s="59">
        <v>8.0000000000000002E-3</v>
      </c>
      <c r="K156" s="59">
        <v>1.2E-2</v>
      </c>
      <c r="L156" s="59">
        <v>1.2E-2</v>
      </c>
      <c r="M156" s="11">
        <f t="shared" si="59"/>
        <v>2.4900000000000002</v>
      </c>
      <c r="N156" s="11">
        <f t="shared" si="60"/>
        <v>3.7349999999999999</v>
      </c>
      <c r="O156" s="11">
        <f t="shared" si="61"/>
        <v>3.7349999999999999</v>
      </c>
      <c r="P156" s="76"/>
      <c r="Q156" s="76"/>
      <c r="R156" s="76"/>
      <c r="S156" s="76"/>
      <c r="T156" s="76"/>
      <c r="U156" s="73"/>
      <c r="V156" s="7"/>
      <c r="W156" s="7"/>
    </row>
    <row r="157" spans="1:23">
      <c r="A157" s="131"/>
      <c r="B157" s="134"/>
      <c r="C157" s="134"/>
      <c r="D157" s="134"/>
      <c r="E157" s="69" t="s">
        <v>14</v>
      </c>
      <c r="F157" s="60">
        <v>125</v>
      </c>
      <c r="G157" s="59">
        <v>7.0000000000000001E-3</v>
      </c>
      <c r="H157" s="59">
        <v>0.01</v>
      </c>
      <c r="I157" s="59">
        <v>0.01</v>
      </c>
      <c r="J157" s="59">
        <v>6.0000000000000001E-3</v>
      </c>
      <c r="K157" s="59">
        <v>8.0000000000000002E-3</v>
      </c>
      <c r="L157" s="59">
        <v>8.0000000000000002E-3</v>
      </c>
      <c r="M157" s="11">
        <f t="shared" si="59"/>
        <v>0.875</v>
      </c>
      <c r="N157" s="11">
        <f t="shared" si="60"/>
        <v>1.25</v>
      </c>
      <c r="O157" s="11">
        <f t="shared" si="61"/>
        <v>1.25</v>
      </c>
      <c r="P157" s="76"/>
      <c r="Q157" s="76"/>
      <c r="R157" s="76"/>
      <c r="S157" s="76"/>
      <c r="T157" s="76"/>
      <c r="U157" s="73"/>
      <c r="V157" s="7"/>
      <c r="W157" s="7"/>
    </row>
    <row r="158" spans="1:23">
      <c r="A158" s="131"/>
      <c r="B158" s="134"/>
      <c r="C158" s="134"/>
      <c r="D158" s="134"/>
      <c r="E158" s="69" t="s">
        <v>15</v>
      </c>
      <c r="F158" s="60">
        <v>653</v>
      </c>
      <c r="G158" s="59">
        <v>7.0000000000000001E-3</v>
      </c>
      <c r="H158" s="59">
        <v>0.01</v>
      </c>
      <c r="I158" s="59">
        <v>0.01</v>
      </c>
      <c r="J158" s="59">
        <v>7.0000000000000001E-3</v>
      </c>
      <c r="K158" s="59">
        <v>0.01</v>
      </c>
      <c r="L158" s="59">
        <v>0.01</v>
      </c>
      <c r="M158" s="11">
        <f t="shared" si="59"/>
        <v>4.5709999999999997</v>
      </c>
      <c r="N158" s="11">
        <f t="shared" si="60"/>
        <v>6.53</v>
      </c>
      <c r="O158" s="11">
        <f t="shared" si="61"/>
        <v>6.53</v>
      </c>
      <c r="P158" s="76"/>
      <c r="Q158" s="76"/>
      <c r="R158" s="76"/>
      <c r="S158" s="76"/>
      <c r="T158" s="76"/>
      <c r="U158" s="73"/>
      <c r="V158" s="7"/>
      <c r="W158" s="7"/>
    </row>
    <row r="159" spans="1:23">
      <c r="A159" s="131"/>
      <c r="B159" s="134"/>
      <c r="C159" s="134"/>
      <c r="D159" s="134"/>
      <c r="E159" s="69" t="s">
        <v>108</v>
      </c>
      <c r="F159" s="60">
        <v>2300</v>
      </c>
      <c r="G159" s="24">
        <v>8.0000000000000002E-3</v>
      </c>
      <c r="H159" s="24">
        <v>0.01</v>
      </c>
      <c r="I159" s="24">
        <v>0.01</v>
      </c>
      <c r="J159" s="24">
        <v>8.0000000000000002E-3</v>
      </c>
      <c r="K159" s="24">
        <v>0.01</v>
      </c>
      <c r="L159" s="24">
        <v>0.01</v>
      </c>
      <c r="M159" s="11">
        <f t="shared" si="59"/>
        <v>18.400000000000002</v>
      </c>
      <c r="N159" s="11">
        <f t="shared" si="60"/>
        <v>23</v>
      </c>
      <c r="O159" s="11">
        <f t="shared" si="61"/>
        <v>23</v>
      </c>
      <c r="P159" s="76"/>
      <c r="Q159" s="76"/>
      <c r="R159" s="76"/>
      <c r="S159" s="76"/>
      <c r="T159" s="76"/>
      <c r="U159" s="73"/>
      <c r="V159" s="7"/>
      <c r="W159" s="7"/>
    </row>
    <row r="160" spans="1:23">
      <c r="A160" s="132"/>
      <c r="B160" s="135"/>
      <c r="C160" s="135"/>
      <c r="D160" s="135"/>
      <c r="E160" s="69" t="s">
        <v>16</v>
      </c>
      <c r="F160" s="60">
        <v>255</v>
      </c>
      <c r="G160" s="59">
        <v>5.0000000000000001E-3</v>
      </c>
      <c r="H160" s="24">
        <v>6.0000000000000001E-3</v>
      </c>
      <c r="I160" s="24">
        <v>6.0000000000000001E-3</v>
      </c>
      <c r="J160" s="59">
        <v>5.0000000000000001E-3</v>
      </c>
      <c r="K160" s="24">
        <v>6.0000000000000001E-3</v>
      </c>
      <c r="L160" s="24">
        <v>6.0000000000000001E-3</v>
      </c>
      <c r="M160" s="11">
        <f t="shared" si="59"/>
        <v>1.2750000000000001</v>
      </c>
      <c r="N160" s="11">
        <f t="shared" si="60"/>
        <v>1.53</v>
      </c>
      <c r="O160" s="11">
        <f t="shared" si="61"/>
        <v>1.53</v>
      </c>
      <c r="P160" s="76"/>
      <c r="Q160" s="76"/>
      <c r="R160" s="76"/>
      <c r="S160" s="76"/>
      <c r="T160" s="76"/>
      <c r="U160" s="73"/>
      <c r="V160" s="7"/>
      <c r="W160" s="7"/>
    </row>
    <row r="161" spans="1:23">
      <c r="A161" s="84"/>
      <c r="B161" s="85"/>
      <c r="C161" s="85"/>
      <c r="D161" s="85"/>
      <c r="E161" s="69" t="s">
        <v>17</v>
      </c>
      <c r="F161" s="11">
        <v>63</v>
      </c>
      <c r="G161" s="27">
        <v>1E-3</v>
      </c>
      <c r="H161" s="27">
        <v>1E-3</v>
      </c>
      <c r="I161" s="27">
        <v>1E-3</v>
      </c>
      <c r="J161" s="27">
        <v>1E-3</v>
      </c>
      <c r="K161" s="27">
        <v>1E-3</v>
      </c>
      <c r="L161" s="27">
        <v>1E-3</v>
      </c>
      <c r="M161" s="11">
        <f t="shared" si="59"/>
        <v>6.3E-2</v>
      </c>
      <c r="N161" s="11">
        <f t="shared" si="60"/>
        <v>6.3E-2</v>
      </c>
      <c r="O161" s="11">
        <f t="shared" si="61"/>
        <v>6.3E-2</v>
      </c>
      <c r="P161" s="76"/>
      <c r="Q161" s="76"/>
      <c r="R161" s="76"/>
      <c r="S161" s="76"/>
      <c r="T161" s="76"/>
      <c r="U161" s="73"/>
      <c r="V161" s="7"/>
      <c r="W161" s="7"/>
    </row>
    <row r="162" spans="1:23">
      <c r="A162" s="84" t="s">
        <v>87</v>
      </c>
      <c r="B162" s="85">
        <v>100</v>
      </c>
      <c r="C162" s="85">
        <v>150</v>
      </c>
      <c r="D162" s="85">
        <v>150</v>
      </c>
      <c r="E162" s="69" t="s">
        <v>18</v>
      </c>
      <c r="F162" s="11">
        <v>3551</v>
      </c>
      <c r="G162" s="27">
        <v>5.0000000000000001E-3</v>
      </c>
      <c r="H162" s="27">
        <v>5.0000000000000001E-3</v>
      </c>
      <c r="I162" s="27">
        <v>5.0000000000000001E-3</v>
      </c>
      <c r="J162" s="27">
        <v>5.0000000000000001E-3</v>
      </c>
      <c r="K162" s="27">
        <v>5.0000000000000001E-3</v>
      </c>
      <c r="L162" s="27">
        <v>5.0000000000000001E-3</v>
      </c>
      <c r="M162" s="11">
        <f t="shared" si="59"/>
        <v>17.754999999999999</v>
      </c>
      <c r="N162" s="11">
        <f t="shared" si="60"/>
        <v>17.754999999999999</v>
      </c>
      <c r="O162" s="11">
        <f t="shared" si="61"/>
        <v>17.754999999999999</v>
      </c>
      <c r="P162" s="76">
        <f>SUM(M162:M164)</f>
        <v>36.058000000000007</v>
      </c>
      <c r="Q162" s="76">
        <f>SUM(N162:N164)</f>
        <v>44.798000000000002</v>
      </c>
      <c r="R162" s="76">
        <f>SUM(O162:O164)</f>
        <v>44.798000000000002</v>
      </c>
      <c r="S162" s="76">
        <f>P162+P162*87%</f>
        <v>67.428460000000015</v>
      </c>
      <c r="T162" s="76">
        <f>Q162+Q162*65%</f>
        <v>73.916700000000006</v>
      </c>
      <c r="U162" s="73">
        <f>R162+R162*72%</f>
        <v>77.05256</v>
      </c>
      <c r="V162" s="7"/>
      <c r="W162" s="7"/>
    </row>
    <row r="163" spans="1:23">
      <c r="A163" s="84"/>
      <c r="B163" s="85"/>
      <c r="C163" s="85"/>
      <c r="D163" s="85"/>
      <c r="E163" s="69" t="s">
        <v>88</v>
      </c>
      <c r="F163" s="11">
        <v>380</v>
      </c>
      <c r="G163" s="24">
        <v>4.8000000000000001E-2</v>
      </c>
      <c r="H163" s="24">
        <v>7.0999999999999994E-2</v>
      </c>
      <c r="I163" s="24">
        <v>7.0999999999999994E-2</v>
      </c>
      <c r="J163" s="24">
        <v>4.8000000000000001E-2</v>
      </c>
      <c r="K163" s="24">
        <v>7.0999999999999994E-2</v>
      </c>
      <c r="L163" s="24">
        <v>7.0999999999999994E-2</v>
      </c>
      <c r="M163" s="11">
        <f t="shared" si="59"/>
        <v>18.240000000000002</v>
      </c>
      <c r="N163" s="11">
        <f t="shared" si="60"/>
        <v>26.979999999999997</v>
      </c>
      <c r="O163" s="11">
        <f t="shared" si="61"/>
        <v>26.979999999999997</v>
      </c>
      <c r="P163" s="76"/>
      <c r="Q163" s="76"/>
      <c r="R163" s="76"/>
      <c r="S163" s="76"/>
      <c r="T163" s="76"/>
      <c r="U163" s="73"/>
      <c r="V163" s="7"/>
      <c r="W163" s="7"/>
    </row>
    <row r="164" spans="1:23">
      <c r="A164" s="84"/>
      <c r="B164" s="85"/>
      <c r="C164" s="85"/>
      <c r="D164" s="85"/>
      <c r="E164" s="69" t="s">
        <v>17</v>
      </c>
      <c r="F164" s="11">
        <v>63</v>
      </c>
      <c r="G164" s="27">
        <v>1E-3</v>
      </c>
      <c r="H164" s="27">
        <v>1E-3</v>
      </c>
      <c r="I164" s="27">
        <v>1E-3</v>
      </c>
      <c r="J164" s="27">
        <v>1E-3</v>
      </c>
      <c r="K164" s="27">
        <v>1E-3</v>
      </c>
      <c r="L164" s="27">
        <v>1E-3</v>
      </c>
      <c r="M164" s="11">
        <f t="shared" si="59"/>
        <v>6.3E-2</v>
      </c>
      <c r="N164" s="11">
        <f t="shared" si="60"/>
        <v>6.3E-2</v>
      </c>
      <c r="O164" s="11">
        <f t="shared" si="61"/>
        <v>6.3E-2</v>
      </c>
      <c r="P164" s="76"/>
      <c r="Q164" s="76"/>
      <c r="R164" s="76"/>
      <c r="S164" s="76"/>
      <c r="T164" s="76"/>
      <c r="U164" s="73"/>
      <c r="V164" s="7"/>
      <c r="W164" s="7"/>
    </row>
    <row r="165" spans="1:23">
      <c r="A165" s="74" t="s">
        <v>95</v>
      </c>
      <c r="B165" s="75">
        <v>200</v>
      </c>
      <c r="C165" s="75">
        <v>200</v>
      </c>
      <c r="D165" s="75">
        <v>200</v>
      </c>
      <c r="E165" s="29" t="s">
        <v>33</v>
      </c>
      <c r="F165" s="11">
        <v>645</v>
      </c>
      <c r="G165" s="27">
        <v>2.8000000000000001E-2</v>
      </c>
      <c r="H165" s="27">
        <v>2.8000000000000001E-2</v>
      </c>
      <c r="I165" s="27">
        <v>2.8000000000000001E-2</v>
      </c>
      <c r="J165" s="24">
        <v>2.4E-2</v>
      </c>
      <c r="K165" s="24">
        <v>2.4E-2</v>
      </c>
      <c r="L165" s="24">
        <v>2.4E-2</v>
      </c>
      <c r="M165" s="11">
        <f t="shared" si="59"/>
        <v>18.059999999999999</v>
      </c>
      <c r="N165" s="11">
        <f t="shared" ref="N165:N168" si="62">H165*F165</f>
        <v>18.059999999999999</v>
      </c>
      <c r="O165" s="11">
        <f t="shared" si="61"/>
        <v>18.059999999999999</v>
      </c>
      <c r="P165" s="76">
        <f>SUM(M165:M167)</f>
        <v>32.858999999999995</v>
      </c>
      <c r="Q165" s="76">
        <f>SUM(N165:N167)</f>
        <v>32.858999999999995</v>
      </c>
      <c r="R165" s="76">
        <f>SUM(O165:O167)</f>
        <v>32.858999999999995</v>
      </c>
      <c r="S165" s="76">
        <f>P165+P165*87%</f>
        <v>61.446329999999989</v>
      </c>
      <c r="T165" s="76">
        <f>Q165+Q165*65%</f>
        <v>54.217349999999996</v>
      </c>
      <c r="U165" s="73">
        <f>R165+R165*72%</f>
        <v>56.517479999999992</v>
      </c>
      <c r="V165" s="7"/>
      <c r="W165" s="7"/>
    </row>
    <row r="166" spans="1:23">
      <c r="A166" s="74"/>
      <c r="B166" s="75"/>
      <c r="C166" s="75"/>
      <c r="D166" s="75"/>
      <c r="E166" s="14" t="s">
        <v>21</v>
      </c>
      <c r="F166" s="11">
        <v>417</v>
      </c>
      <c r="G166" s="24">
        <v>7.0000000000000001E-3</v>
      </c>
      <c r="H166" s="24">
        <v>7.0000000000000001E-3</v>
      </c>
      <c r="I166" s="24">
        <v>7.0000000000000001E-3</v>
      </c>
      <c r="J166" s="24">
        <v>7.0000000000000001E-3</v>
      </c>
      <c r="K166" s="24">
        <v>7.0000000000000001E-3</v>
      </c>
      <c r="L166" s="24">
        <v>7.0000000000000001E-3</v>
      </c>
      <c r="M166" s="11">
        <f t="shared" si="59"/>
        <v>2.919</v>
      </c>
      <c r="N166" s="11">
        <f t="shared" si="62"/>
        <v>2.919</v>
      </c>
      <c r="O166" s="11">
        <f t="shared" si="61"/>
        <v>2.919</v>
      </c>
      <c r="P166" s="75"/>
      <c r="Q166" s="75"/>
      <c r="R166" s="75"/>
      <c r="S166" s="75"/>
      <c r="T166" s="75"/>
      <c r="U166" s="83"/>
      <c r="V166" s="7"/>
      <c r="W166" s="7"/>
    </row>
    <row r="167" spans="1:23">
      <c r="A167" s="74"/>
      <c r="B167" s="75"/>
      <c r="C167" s="75"/>
      <c r="D167" s="75"/>
      <c r="E167" s="14" t="s">
        <v>31</v>
      </c>
      <c r="F167" s="11">
        <v>1320</v>
      </c>
      <c r="G167" s="27">
        <v>8.9999999999999993E-3</v>
      </c>
      <c r="H167" s="27">
        <v>8.9999999999999993E-3</v>
      </c>
      <c r="I167" s="27">
        <v>8.9999999999999993E-3</v>
      </c>
      <c r="J167" s="27">
        <v>8.9999999999999993E-3</v>
      </c>
      <c r="K167" s="27">
        <v>8.9999999999999993E-3</v>
      </c>
      <c r="L167" s="27">
        <v>8.9999999999999993E-3</v>
      </c>
      <c r="M167" s="11">
        <f t="shared" si="59"/>
        <v>11.879999999999999</v>
      </c>
      <c r="N167" s="11">
        <f t="shared" si="62"/>
        <v>11.879999999999999</v>
      </c>
      <c r="O167" s="11">
        <f t="shared" si="61"/>
        <v>11.879999999999999</v>
      </c>
      <c r="P167" s="75"/>
      <c r="Q167" s="75"/>
      <c r="R167" s="75"/>
      <c r="S167" s="75"/>
      <c r="T167" s="75"/>
      <c r="U167" s="83"/>
      <c r="V167" s="7"/>
      <c r="W167" s="7"/>
    </row>
    <row r="168" spans="1:23">
      <c r="A168" s="40" t="s">
        <v>24</v>
      </c>
      <c r="B168" s="27">
        <v>20</v>
      </c>
      <c r="C168" s="27">
        <v>35</v>
      </c>
      <c r="D168" s="27">
        <v>40</v>
      </c>
      <c r="E168" s="55" t="s">
        <v>24</v>
      </c>
      <c r="F168" s="11">
        <v>375</v>
      </c>
      <c r="G168" s="24">
        <v>0.02</v>
      </c>
      <c r="H168" s="27">
        <v>3.5000000000000003E-2</v>
      </c>
      <c r="I168" s="24">
        <v>0.04</v>
      </c>
      <c r="J168" s="24">
        <v>0.02</v>
      </c>
      <c r="K168" s="27">
        <v>3.5000000000000003E-2</v>
      </c>
      <c r="L168" s="24">
        <v>0.04</v>
      </c>
      <c r="M168" s="11">
        <f t="shared" si="59"/>
        <v>7.5</v>
      </c>
      <c r="N168" s="11">
        <f t="shared" si="62"/>
        <v>13.125000000000002</v>
      </c>
      <c r="O168" s="11">
        <f t="shared" si="61"/>
        <v>15</v>
      </c>
      <c r="P168" s="11">
        <f>SUM(M168)</f>
        <v>7.5</v>
      </c>
      <c r="Q168" s="11">
        <f>SUM(N168)</f>
        <v>13.125000000000002</v>
      </c>
      <c r="R168" s="11">
        <f>SUM(O168)</f>
        <v>15</v>
      </c>
      <c r="S168" s="11">
        <f>P168+P168*87%</f>
        <v>14.025</v>
      </c>
      <c r="T168" s="11">
        <f>Q168+Q168*65%</f>
        <v>21.656250000000004</v>
      </c>
      <c r="U168" s="48">
        <f>R168+R168*72%</f>
        <v>25.799999999999997</v>
      </c>
      <c r="V168" s="7"/>
      <c r="W168" s="7"/>
    </row>
    <row r="169" spans="1:23">
      <c r="A169" s="26"/>
      <c r="B169" s="14"/>
      <c r="C169" s="14"/>
      <c r="D169" s="14"/>
      <c r="E169" s="14"/>
      <c r="F169" s="11"/>
      <c r="G169" s="14"/>
      <c r="H169" s="14"/>
      <c r="I169" s="14"/>
      <c r="J169" s="14"/>
      <c r="K169" s="14"/>
      <c r="L169" s="14"/>
      <c r="M169" s="11"/>
      <c r="N169" s="11"/>
      <c r="O169" s="11"/>
      <c r="P169" s="42">
        <f t="shared" ref="P169:U169" si="63">SUM(P155:P168)</f>
        <v>590.09100000000001</v>
      </c>
      <c r="Q169" s="42">
        <f t="shared" si="63"/>
        <v>786.89</v>
      </c>
      <c r="R169" s="42">
        <f t="shared" si="63"/>
        <v>773.76499999999999</v>
      </c>
      <c r="S169" s="42">
        <f t="shared" si="63"/>
        <v>1103.4701700000001</v>
      </c>
      <c r="T169" s="42">
        <f t="shared" si="63"/>
        <v>1298.3684999999998</v>
      </c>
      <c r="U169" s="42">
        <f t="shared" si="63"/>
        <v>1330.8758</v>
      </c>
      <c r="V169" s="7"/>
      <c r="W169" s="7"/>
    </row>
    <row r="170" spans="1:23">
      <c r="A170" s="77" t="s">
        <v>41</v>
      </c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9"/>
      <c r="V170" s="7"/>
      <c r="W170" s="7"/>
    </row>
    <row r="171" spans="1:23">
      <c r="A171" s="74" t="s">
        <v>89</v>
      </c>
      <c r="B171" s="75">
        <v>80</v>
      </c>
      <c r="C171" s="75">
        <v>100</v>
      </c>
      <c r="D171" s="75">
        <v>100</v>
      </c>
      <c r="E171" s="14" t="s">
        <v>58</v>
      </c>
      <c r="F171" s="11">
        <v>1800</v>
      </c>
      <c r="G171" s="24">
        <v>6.6000000000000003E-2</v>
      </c>
      <c r="H171" s="24">
        <v>8.8999999999999996E-2</v>
      </c>
      <c r="I171" s="24">
        <v>8.8999999999999996E-2</v>
      </c>
      <c r="J171" s="24">
        <v>4.8000000000000001E-2</v>
      </c>
      <c r="K171" s="24">
        <v>6.5000000000000002E-2</v>
      </c>
      <c r="L171" s="24">
        <v>6.5000000000000002E-2</v>
      </c>
      <c r="M171" s="11">
        <f>G171*F171</f>
        <v>118.80000000000001</v>
      </c>
      <c r="N171" s="11">
        <f>H171*F171</f>
        <v>160.19999999999999</v>
      </c>
      <c r="O171" s="11">
        <f>I171*F171</f>
        <v>160.19999999999999</v>
      </c>
      <c r="P171" s="76">
        <f>SUM(M171:M175)</f>
        <v>147.42499999999998</v>
      </c>
      <c r="Q171" s="76">
        <f>SUM(N171:N175)</f>
        <v>199.55299999999997</v>
      </c>
      <c r="R171" s="76">
        <f>SUM(O171:O175)</f>
        <v>199.55299999999997</v>
      </c>
      <c r="S171" s="76">
        <f>P171+P171*87%</f>
        <v>275.68475000000001</v>
      </c>
      <c r="T171" s="76">
        <f>Q171+Q171*65%</f>
        <v>329.26244999999994</v>
      </c>
      <c r="U171" s="73">
        <f>R171+R171*72%</f>
        <v>343.23115999999993</v>
      </c>
      <c r="V171" s="7"/>
      <c r="W171" s="7"/>
    </row>
    <row r="172" spans="1:23" ht="27" customHeight="1">
      <c r="A172" s="74"/>
      <c r="B172" s="75"/>
      <c r="C172" s="75"/>
      <c r="D172" s="75"/>
      <c r="E172" s="36" t="s">
        <v>44</v>
      </c>
      <c r="F172" s="11">
        <v>255</v>
      </c>
      <c r="G172" s="24">
        <v>1.4E-2</v>
      </c>
      <c r="H172" s="24">
        <v>1.7999999999999999E-2</v>
      </c>
      <c r="I172" s="24">
        <v>1.7999999999999999E-2</v>
      </c>
      <c r="J172" s="24">
        <v>1.4E-2</v>
      </c>
      <c r="K172" s="24">
        <v>1.7999999999999999E-2</v>
      </c>
      <c r="L172" s="24">
        <v>1.7999999999999999E-2</v>
      </c>
      <c r="M172" s="11">
        <f>G172*F172</f>
        <v>3.5700000000000003</v>
      </c>
      <c r="N172" s="11">
        <f>H172*F172</f>
        <v>4.59</v>
      </c>
      <c r="O172" s="11">
        <f>I172*F172</f>
        <v>4.59</v>
      </c>
      <c r="P172" s="76"/>
      <c r="Q172" s="76"/>
      <c r="R172" s="76"/>
      <c r="S172" s="76"/>
      <c r="T172" s="76"/>
      <c r="U172" s="73"/>
      <c r="V172" s="7"/>
      <c r="W172" s="7"/>
    </row>
    <row r="173" spans="1:23">
      <c r="A173" s="74"/>
      <c r="B173" s="75"/>
      <c r="C173" s="75"/>
      <c r="D173" s="75"/>
      <c r="E173" s="14" t="s">
        <v>22</v>
      </c>
      <c r="F173" s="11">
        <v>468</v>
      </c>
      <c r="G173" s="24">
        <v>1.9E-2</v>
      </c>
      <c r="H173" s="24">
        <v>2.5000000000000001E-2</v>
      </c>
      <c r="I173" s="24">
        <v>2.5000000000000001E-2</v>
      </c>
      <c r="J173" s="24">
        <v>1.9E-2</v>
      </c>
      <c r="K173" s="24">
        <v>2.5000000000000001E-2</v>
      </c>
      <c r="L173" s="24">
        <v>2.5000000000000001E-2</v>
      </c>
      <c r="M173" s="11">
        <f>G173*F173</f>
        <v>8.8919999999999995</v>
      </c>
      <c r="N173" s="11">
        <f>H173*F173</f>
        <v>11.700000000000001</v>
      </c>
      <c r="O173" s="11">
        <f>I173*F173</f>
        <v>11.700000000000001</v>
      </c>
      <c r="P173" s="75"/>
      <c r="Q173" s="75"/>
      <c r="R173" s="75"/>
      <c r="S173" s="76"/>
      <c r="T173" s="76"/>
      <c r="U173" s="73"/>
      <c r="V173" s="7"/>
      <c r="W173" s="7"/>
    </row>
    <row r="174" spans="1:23">
      <c r="A174" s="74"/>
      <c r="B174" s="75"/>
      <c r="C174" s="75"/>
      <c r="D174" s="75"/>
      <c r="E174" s="14" t="s">
        <v>45</v>
      </c>
      <c r="F174" s="11">
        <v>2300</v>
      </c>
      <c r="G174" s="24">
        <v>7.0000000000000001E-3</v>
      </c>
      <c r="H174" s="24">
        <v>0.01</v>
      </c>
      <c r="I174" s="24">
        <v>0.01</v>
      </c>
      <c r="J174" s="24">
        <v>7.0000000000000001E-3</v>
      </c>
      <c r="K174" s="24">
        <v>0.01</v>
      </c>
      <c r="L174" s="24">
        <v>0.01</v>
      </c>
      <c r="M174" s="11">
        <f>G174*F174</f>
        <v>16.100000000000001</v>
      </c>
      <c r="N174" s="11">
        <f>H174*F174</f>
        <v>23</v>
      </c>
      <c r="O174" s="11">
        <f>I174*F174</f>
        <v>23</v>
      </c>
      <c r="P174" s="75"/>
      <c r="Q174" s="75"/>
      <c r="R174" s="75"/>
      <c r="S174" s="76"/>
      <c r="T174" s="76"/>
      <c r="U174" s="73"/>
      <c r="V174" s="7"/>
      <c r="W174" s="7"/>
    </row>
    <row r="175" spans="1:23">
      <c r="A175" s="74"/>
      <c r="B175" s="75"/>
      <c r="C175" s="75"/>
      <c r="D175" s="75"/>
      <c r="E175" s="14" t="s">
        <v>17</v>
      </c>
      <c r="F175" s="11">
        <v>63</v>
      </c>
      <c r="G175" s="27">
        <v>1E-3</v>
      </c>
      <c r="H175" s="27">
        <v>1E-3</v>
      </c>
      <c r="I175" s="27">
        <v>1E-3</v>
      </c>
      <c r="J175" s="27">
        <v>1E-3</v>
      </c>
      <c r="K175" s="27">
        <v>1E-3</v>
      </c>
      <c r="L175" s="27">
        <v>1E-3</v>
      </c>
      <c r="M175" s="11">
        <f>G175*F175</f>
        <v>6.3E-2</v>
      </c>
      <c r="N175" s="11">
        <f>H175*F175</f>
        <v>6.3E-2</v>
      </c>
      <c r="O175" s="11">
        <f>I175*F175</f>
        <v>6.3E-2</v>
      </c>
      <c r="P175" s="75"/>
      <c r="Q175" s="75"/>
      <c r="R175" s="75"/>
      <c r="S175" s="76"/>
      <c r="T175" s="76"/>
      <c r="U175" s="73"/>
      <c r="V175" s="7"/>
      <c r="W175" s="7"/>
    </row>
    <row r="176" spans="1:23">
      <c r="A176" s="89" t="s">
        <v>36</v>
      </c>
      <c r="B176" s="92">
        <v>20</v>
      </c>
      <c r="C176" s="92">
        <v>20</v>
      </c>
      <c r="D176" s="92">
        <v>20</v>
      </c>
      <c r="E176" s="14" t="s">
        <v>15</v>
      </c>
      <c r="F176" s="45">
        <v>653</v>
      </c>
      <c r="G176" s="46">
        <v>4.0000000000000002E-4</v>
      </c>
      <c r="H176" s="46">
        <v>4.0000000000000002E-4</v>
      </c>
      <c r="I176" s="46">
        <v>4.0000000000000002E-4</v>
      </c>
      <c r="J176" s="46">
        <v>4.0000000000000002E-4</v>
      </c>
      <c r="K176" s="46">
        <v>4.0000000000000002E-4</v>
      </c>
      <c r="L176" s="46">
        <v>4.0000000000000002E-4</v>
      </c>
      <c r="M176" s="11">
        <f t="shared" ref="M176:M182" si="64">G176*F176</f>
        <v>0.26119999999999999</v>
      </c>
      <c r="N176" s="11">
        <f t="shared" ref="N176:N182" si="65">H176*F176</f>
        <v>0.26119999999999999</v>
      </c>
      <c r="O176" s="11">
        <f t="shared" ref="O176:O182" si="66">I176*F176</f>
        <v>0.26119999999999999</v>
      </c>
      <c r="P176" s="86">
        <f>SUM(M176:M182)</f>
        <v>5.8081000000000014</v>
      </c>
      <c r="Q176" s="86">
        <f t="shared" ref="Q176:R176" si="67">SUM(N176:N182)</f>
        <v>5.8081000000000014</v>
      </c>
      <c r="R176" s="86">
        <f t="shared" si="67"/>
        <v>5.8081000000000014</v>
      </c>
      <c r="S176" s="86">
        <f>P176+P176*87%</f>
        <v>10.861147000000003</v>
      </c>
      <c r="T176" s="86">
        <f>Q176+Q176*65%</f>
        <v>9.5833650000000024</v>
      </c>
      <c r="U176" s="86">
        <f>R176+R176*72%</f>
        <v>9.9899320000000031</v>
      </c>
      <c r="V176" s="7"/>
      <c r="W176" s="7"/>
    </row>
    <row r="177" spans="1:23">
      <c r="A177" s="90"/>
      <c r="B177" s="93"/>
      <c r="C177" s="93"/>
      <c r="D177" s="93"/>
      <c r="E177" s="14" t="s">
        <v>16</v>
      </c>
      <c r="F177" s="45">
        <v>255</v>
      </c>
      <c r="G177" s="46">
        <v>1E-3</v>
      </c>
      <c r="H177" s="46">
        <v>1E-3</v>
      </c>
      <c r="I177" s="46">
        <v>1E-3</v>
      </c>
      <c r="J177" s="46">
        <v>1E-3</v>
      </c>
      <c r="K177" s="46">
        <v>1E-3</v>
      </c>
      <c r="L177" s="46">
        <v>1E-3</v>
      </c>
      <c r="M177" s="11">
        <f t="shared" si="64"/>
        <v>0.255</v>
      </c>
      <c r="N177" s="11">
        <f t="shared" si="65"/>
        <v>0.255</v>
      </c>
      <c r="O177" s="11">
        <f t="shared" si="66"/>
        <v>0.255</v>
      </c>
      <c r="P177" s="87"/>
      <c r="Q177" s="87"/>
      <c r="R177" s="87"/>
      <c r="S177" s="87"/>
      <c r="T177" s="87"/>
      <c r="U177" s="87"/>
      <c r="V177" s="7"/>
      <c r="W177" s="7"/>
    </row>
    <row r="178" spans="1:23">
      <c r="A178" s="90"/>
      <c r="B178" s="93"/>
      <c r="C178" s="93"/>
      <c r="D178" s="93"/>
      <c r="E178" s="14" t="s">
        <v>74</v>
      </c>
      <c r="F178" s="45">
        <v>2300</v>
      </c>
      <c r="G178" s="46">
        <v>2E-3</v>
      </c>
      <c r="H178" s="46">
        <v>2E-3</v>
      </c>
      <c r="I178" s="46">
        <v>2E-3</v>
      </c>
      <c r="J178" s="46">
        <v>2E-3</v>
      </c>
      <c r="K178" s="46">
        <v>2E-3</v>
      </c>
      <c r="L178" s="46">
        <v>2E-3</v>
      </c>
      <c r="M178" s="11">
        <f t="shared" si="64"/>
        <v>4.6000000000000005</v>
      </c>
      <c r="N178" s="11">
        <f t="shared" si="65"/>
        <v>4.6000000000000005</v>
      </c>
      <c r="O178" s="11">
        <f t="shared" si="66"/>
        <v>4.6000000000000005</v>
      </c>
      <c r="P178" s="87"/>
      <c r="Q178" s="87"/>
      <c r="R178" s="87"/>
      <c r="S178" s="87"/>
      <c r="T178" s="87"/>
      <c r="U178" s="87"/>
      <c r="V178" s="7"/>
      <c r="W178" s="7"/>
    </row>
    <row r="179" spans="1:23">
      <c r="A179" s="90"/>
      <c r="B179" s="93"/>
      <c r="C179" s="93"/>
      <c r="D179" s="93"/>
      <c r="E179" s="14" t="s">
        <v>13</v>
      </c>
      <c r="F179" s="45">
        <v>249</v>
      </c>
      <c r="G179" s="46">
        <v>2E-3</v>
      </c>
      <c r="H179" s="46">
        <v>2E-3</v>
      </c>
      <c r="I179" s="46">
        <v>2E-3</v>
      </c>
      <c r="J179" s="46">
        <v>1.6000000000000001E-3</v>
      </c>
      <c r="K179" s="46">
        <v>1.6000000000000001E-3</v>
      </c>
      <c r="L179" s="46">
        <v>1.6000000000000001E-3</v>
      </c>
      <c r="M179" s="11">
        <f t="shared" si="64"/>
        <v>0.498</v>
      </c>
      <c r="N179" s="11">
        <f t="shared" si="65"/>
        <v>0.498</v>
      </c>
      <c r="O179" s="11">
        <f t="shared" si="66"/>
        <v>0.498</v>
      </c>
      <c r="P179" s="87"/>
      <c r="Q179" s="87"/>
      <c r="R179" s="87"/>
      <c r="S179" s="87"/>
      <c r="T179" s="87"/>
      <c r="U179" s="87"/>
      <c r="V179" s="7"/>
      <c r="W179" s="7"/>
    </row>
    <row r="180" spans="1:23" ht="15.75" customHeight="1">
      <c r="A180" s="90"/>
      <c r="B180" s="93"/>
      <c r="C180" s="93"/>
      <c r="D180" s="93"/>
      <c r="E180" s="14" t="s">
        <v>14</v>
      </c>
      <c r="F180" s="45">
        <v>125</v>
      </c>
      <c r="G180" s="46">
        <v>5.0000000000000001E-4</v>
      </c>
      <c r="H180" s="46">
        <v>5.0000000000000001E-4</v>
      </c>
      <c r="I180" s="46">
        <v>5.0000000000000001E-4</v>
      </c>
      <c r="J180" s="46">
        <v>4.0000000000000002E-4</v>
      </c>
      <c r="K180" s="46">
        <v>4.0000000000000002E-4</v>
      </c>
      <c r="L180" s="46">
        <v>4.0000000000000002E-4</v>
      </c>
      <c r="M180" s="11">
        <f t="shared" si="64"/>
        <v>6.25E-2</v>
      </c>
      <c r="N180" s="11">
        <f t="shared" si="65"/>
        <v>6.25E-2</v>
      </c>
      <c r="O180" s="11">
        <f t="shared" si="66"/>
        <v>6.25E-2</v>
      </c>
      <c r="P180" s="87"/>
      <c r="Q180" s="87"/>
      <c r="R180" s="87"/>
      <c r="S180" s="87"/>
      <c r="T180" s="87"/>
      <c r="U180" s="87"/>
      <c r="V180" s="7"/>
      <c r="W180" s="7"/>
    </row>
    <row r="181" spans="1:23">
      <c r="A181" s="90"/>
      <c r="B181" s="93"/>
      <c r="C181" s="93"/>
      <c r="D181" s="93"/>
      <c r="E181" s="14" t="s">
        <v>97</v>
      </c>
      <c r="F181" s="45">
        <v>417</v>
      </c>
      <c r="G181" s="46">
        <v>2.9999999999999997E-4</v>
      </c>
      <c r="H181" s="46">
        <v>2.9999999999999997E-4</v>
      </c>
      <c r="I181" s="46">
        <v>2.9999999999999997E-4</v>
      </c>
      <c r="J181" s="46">
        <v>2.9999999999999997E-4</v>
      </c>
      <c r="K181" s="46">
        <v>2.9999999999999997E-4</v>
      </c>
      <c r="L181" s="46">
        <v>2.9999999999999997E-4</v>
      </c>
      <c r="M181" s="11">
        <f t="shared" si="64"/>
        <v>0.12509999999999999</v>
      </c>
      <c r="N181" s="11">
        <f t="shared" si="65"/>
        <v>0.12509999999999999</v>
      </c>
      <c r="O181" s="11">
        <f t="shared" si="66"/>
        <v>0.12509999999999999</v>
      </c>
      <c r="P181" s="87"/>
      <c r="Q181" s="87"/>
      <c r="R181" s="87"/>
      <c r="S181" s="87"/>
      <c r="T181" s="87"/>
      <c r="U181" s="87"/>
      <c r="V181" s="7"/>
      <c r="W181" s="7"/>
    </row>
    <row r="182" spans="1:23">
      <c r="A182" s="91"/>
      <c r="B182" s="94"/>
      <c r="C182" s="94"/>
      <c r="D182" s="94"/>
      <c r="E182" s="14" t="s">
        <v>17</v>
      </c>
      <c r="F182" s="11">
        <v>63</v>
      </c>
      <c r="G182" s="27">
        <v>1E-4</v>
      </c>
      <c r="H182" s="27">
        <v>1E-4</v>
      </c>
      <c r="I182" s="27">
        <v>1E-4</v>
      </c>
      <c r="J182" s="27">
        <v>1E-4</v>
      </c>
      <c r="K182" s="27">
        <v>1E-4</v>
      </c>
      <c r="L182" s="27">
        <v>1E-4</v>
      </c>
      <c r="M182" s="11">
        <f t="shared" si="64"/>
        <v>6.3E-3</v>
      </c>
      <c r="N182" s="11">
        <f t="shared" si="65"/>
        <v>6.3E-3</v>
      </c>
      <c r="O182" s="11">
        <f t="shared" si="66"/>
        <v>6.3E-3</v>
      </c>
      <c r="P182" s="88"/>
      <c r="Q182" s="88"/>
      <c r="R182" s="88"/>
      <c r="S182" s="88"/>
      <c r="T182" s="88"/>
      <c r="U182" s="88"/>
      <c r="V182" s="7"/>
      <c r="W182" s="7"/>
    </row>
    <row r="183" spans="1:23">
      <c r="A183" s="74" t="s">
        <v>46</v>
      </c>
      <c r="B183" s="75">
        <v>100</v>
      </c>
      <c r="C183" s="75">
        <v>150</v>
      </c>
      <c r="D183" s="75">
        <v>150</v>
      </c>
      <c r="E183" s="14" t="s">
        <v>28</v>
      </c>
      <c r="F183" s="11">
        <v>180</v>
      </c>
      <c r="G183" s="24">
        <v>0.11700000000000001</v>
      </c>
      <c r="H183" s="24">
        <v>0.18</v>
      </c>
      <c r="I183" s="24">
        <v>0.18</v>
      </c>
      <c r="J183" s="27">
        <v>8.7999999999999995E-2</v>
      </c>
      <c r="K183" s="27">
        <v>0.13500000000000001</v>
      </c>
      <c r="L183" s="27">
        <v>0.13500000000000001</v>
      </c>
      <c r="M183" s="11">
        <f>G183*F183</f>
        <v>21.060000000000002</v>
      </c>
      <c r="N183" s="11">
        <f>H183*F183</f>
        <v>32.4</v>
      </c>
      <c r="O183" s="11">
        <f>I183*F183</f>
        <v>32.4</v>
      </c>
      <c r="P183" s="76">
        <f>SUM(M183:M186)</f>
        <v>64.064300000000003</v>
      </c>
      <c r="Q183" s="76">
        <f t="shared" ref="Q183:R183" si="68">SUM(N183:N186)</f>
        <v>79.204999999999998</v>
      </c>
      <c r="R183" s="76">
        <f t="shared" si="68"/>
        <v>79.204999999999998</v>
      </c>
      <c r="S183" s="129">
        <f>P183+P183*87%</f>
        <v>119.800241</v>
      </c>
      <c r="T183" s="129">
        <f>Q183+Q183*87%</f>
        <v>148.11335</v>
      </c>
      <c r="U183" s="129">
        <f>R183+R183*87%</f>
        <v>148.11335</v>
      </c>
      <c r="V183" s="7"/>
      <c r="W183" s="7"/>
    </row>
    <row r="184" spans="1:23" ht="15.75" customHeight="1">
      <c r="A184" s="74"/>
      <c r="B184" s="75"/>
      <c r="C184" s="75"/>
      <c r="D184" s="75"/>
      <c r="E184" s="14" t="s">
        <v>22</v>
      </c>
      <c r="F184" s="11">
        <v>468</v>
      </c>
      <c r="G184" s="24">
        <v>1.6E-2</v>
      </c>
      <c r="H184" s="24">
        <v>2.4E-2</v>
      </c>
      <c r="I184" s="24">
        <v>2.4E-2</v>
      </c>
      <c r="J184" s="27">
        <v>1.4999999999999999E-2</v>
      </c>
      <c r="K184" s="27">
        <v>2.3E-2</v>
      </c>
      <c r="L184" s="27">
        <v>2.3E-2</v>
      </c>
      <c r="M184" s="11">
        <f>G184*F184</f>
        <v>7.4880000000000004</v>
      </c>
      <c r="N184" s="11">
        <f>H184*F184</f>
        <v>11.232000000000001</v>
      </c>
      <c r="O184" s="11">
        <f>I184*F184</f>
        <v>11.232000000000001</v>
      </c>
      <c r="P184" s="76"/>
      <c r="Q184" s="76"/>
      <c r="R184" s="76"/>
      <c r="S184" s="129"/>
      <c r="T184" s="129"/>
      <c r="U184" s="129"/>
      <c r="V184" s="7"/>
      <c r="W184" s="7"/>
    </row>
    <row r="185" spans="1:23" ht="15.75" customHeight="1">
      <c r="A185" s="74"/>
      <c r="B185" s="75"/>
      <c r="C185" s="75"/>
      <c r="D185" s="75"/>
      <c r="E185" s="14" t="s">
        <v>17</v>
      </c>
      <c r="F185" s="11">
        <v>63</v>
      </c>
      <c r="G185" s="27">
        <v>1E-4</v>
      </c>
      <c r="H185" s="27">
        <v>1E-3</v>
      </c>
      <c r="I185" s="27">
        <v>1E-3</v>
      </c>
      <c r="J185" s="27">
        <v>1E-3</v>
      </c>
      <c r="K185" s="27">
        <v>1E-3</v>
      </c>
      <c r="L185" s="27">
        <v>1E-3</v>
      </c>
      <c r="M185" s="11">
        <f>G185*F185</f>
        <v>6.3E-3</v>
      </c>
      <c r="N185" s="11">
        <f>H185*F185</f>
        <v>6.3E-2</v>
      </c>
      <c r="O185" s="11">
        <f>I185*F185</f>
        <v>6.3E-2</v>
      </c>
      <c r="P185" s="76"/>
      <c r="Q185" s="76"/>
      <c r="R185" s="76"/>
      <c r="S185" s="129"/>
      <c r="T185" s="129"/>
      <c r="U185" s="129"/>
      <c r="V185" s="7"/>
      <c r="W185" s="7"/>
    </row>
    <row r="186" spans="1:23">
      <c r="A186" s="74"/>
      <c r="B186" s="75"/>
      <c r="C186" s="75"/>
      <c r="D186" s="75"/>
      <c r="E186" s="14" t="s">
        <v>39</v>
      </c>
      <c r="F186" s="11">
        <v>3551</v>
      </c>
      <c r="G186" s="24">
        <v>0.01</v>
      </c>
      <c r="H186" s="24">
        <v>0.01</v>
      </c>
      <c r="I186" s="24">
        <v>0.01</v>
      </c>
      <c r="J186" s="24">
        <v>0.01</v>
      </c>
      <c r="K186" s="24">
        <v>0.01</v>
      </c>
      <c r="L186" s="24">
        <v>0.01</v>
      </c>
      <c r="M186" s="11">
        <f>G186*F186</f>
        <v>35.51</v>
      </c>
      <c r="N186" s="11">
        <f>H186*F186</f>
        <v>35.51</v>
      </c>
      <c r="O186" s="11">
        <f>I186*F186</f>
        <v>35.51</v>
      </c>
      <c r="P186" s="76"/>
      <c r="Q186" s="76"/>
      <c r="R186" s="76"/>
      <c r="S186" s="129"/>
      <c r="T186" s="129"/>
      <c r="U186" s="129"/>
      <c r="V186" s="7"/>
      <c r="W186" s="7"/>
    </row>
    <row r="187" spans="1:23" ht="15.75" customHeight="1">
      <c r="A187" s="74" t="s">
        <v>40</v>
      </c>
      <c r="B187" s="75">
        <v>200</v>
      </c>
      <c r="C187" s="75">
        <v>200</v>
      </c>
      <c r="D187" s="75">
        <v>200</v>
      </c>
      <c r="E187" s="14" t="s">
        <v>42</v>
      </c>
      <c r="F187" s="11">
        <v>2000</v>
      </c>
      <c r="G187" s="37">
        <v>0.02</v>
      </c>
      <c r="H187" s="37">
        <v>0.02</v>
      </c>
      <c r="I187" s="37">
        <v>0.02</v>
      </c>
      <c r="J187" s="37">
        <v>0.02</v>
      </c>
      <c r="K187" s="37">
        <v>0.02</v>
      </c>
      <c r="L187" s="37">
        <v>0.02</v>
      </c>
      <c r="M187" s="11">
        <f t="shared" ref="M187:M190" si="69">G187*F187</f>
        <v>40</v>
      </c>
      <c r="N187" s="11">
        <f t="shared" ref="N187:N190" si="70">H187*F187</f>
        <v>40</v>
      </c>
      <c r="O187" s="11">
        <f t="shared" ref="O187:O190" si="71">I187*F187</f>
        <v>40</v>
      </c>
      <c r="P187" s="76">
        <f>SUM(M187:M189)</f>
        <v>45.218999999999994</v>
      </c>
      <c r="Q187" s="76">
        <f>SUM(N187:N189)</f>
        <v>45.218999999999994</v>
      </c>
      <c r="R187" s="76">
        <f>SUM(O187:O189)</f>
        <v>45.218999999999994</v>
      </c>
      <c r="S187" s="76">
        <f>P187+P187*87%</f>
        <v>84.559529999999995</v>
      </c>
      <c r="T187" s="76">
        <f>Q187+Q187*65%</f>
        <v>74.611349999999987</v>
      </c>
      <c r="U187" s="73">
        <f>R187+R187*72%</f>
        <v>77.776679999999999</v>
      </c>
      <c r="V187" s="7"/>
      <c r="W187" s="7"/>
    </row>
    <row r="188" spans="1:23">
      <c r="A188" s="74"/>
      <c r="B188" s="75"/>
      <c r="C188" s="75"/>
      <c r="D188" s="75"/>
      <c r="E188" s="47" t="s">
        <v>21</v>
      </c>
      <c r="F188" s="11">
        <v>417</v>
      </c>
      <c r="G188" s="27">
        <v>7.0000000000000001E-3</v>
      </c>
      <c r="H188" s="24">
        <v>7.0000000000000001E-3</v>
      </c>
      <c r="I188" s="27">
        <v>7.0000000000000001E-3</v>
      </c>
      <c r="J188" s="27">
        <v>7.0000000000000001E-3</v>
      </c>
      <c r="K188" s="24">
        <v>7.0000000000000001E-3</v>
      </c>
      <c r="L188" s="27">
        <v>7.0000000000000001E-3</v>
      </c>
      <c r="M188" s="11">
        <f t="shared" si="69"/>
        <v>2.919</v>
      </c>
      <c r="N188" s="11">
        <f t="shared" si="70"/>
        <v>2.919</v>
      </c>
      <c r="O188" s="11">
        <f t="shared" si="71"/>
        <v>2.919</v>
      </c>
      <c r="P188" s="76"/>
      <c r="Q188" s="76"/>
      <c r="R188" s="76"/>
      <c r="S188" s="76"/>
      <c r="T188" s="76"/>
      <c r="U188" s="73"/>
      <c r="V188" s="7"/>
      <c r="W188" s="7"/>
    </row>
    <row r="189" spans="1:23">
      <c r="A189" s="74"/>
      <c r="B189" s="75"/>
      <c r="C189" s="75"/>
      <c r="D189" s="75"/>
      <c r="E189" s="14" t="s">
        <v>29</v>
      </c>
      <c r="F189" s="11">
        <v>2300</v>
      </c>
      <c r="G189" s="27">
        <v>1E-3</v>
      </c>
      <c r="H189" s="27">
        <v>1E-3</v>
      </c>
      <c r="I189" s="27">
        <v>1E-3</v>
      </c>
      <c r="J189" s="27">
        <v>1E-3</v>
      </c>
      <c r="K189" s="27">
        <v>1E-3</v>
      </c>
      <c r="L189" s="27">
        <v>1E-3</v>
      </c>
      <c r="M189" s="11">
        <f t="shared" si="69"/>
        <v>2.3000000000000003</v>
      </c>
      <c r="N189" s="11">
        <f t="shared" si="70"/>
        <v>2.3000000000000003</v>
      </c>
      <c r="O189" s="11">
        <f t="shared" si="71"/>
        <v>2.3000000000000003</v>
      </c>
      <c r="P189" s="76"/>
      <c r="Q189" s="76"/>
      <c r="R189" s="76"/>
      <c r="S189" s="76"/>
      <c r="T189" s="76"/>
      <c r="U189" s="73"/>
      <c r="V189" s="7"/>
      <c r="W189" s="7"/>
    </row>
    <row r="190" spans="1:23">
      <c r="A190" s="40" t="s">
        <v>24</v>
      </c>
      <c r="B190" s="27">
        <v>20</v>
      </c>
      <c r="C190" s="27">
        <v>35</v>
      </c>
      <c r="D190" s="27">
        <v>40</v>
      </c>
      <c r="E190" s="47" t="s">
        <v>23</v>
      </c>
      <c r="F190" s="11">
        <v>375</v>
      </c>
      <c r="G190" s="24">
        <v>0.02</v>
      </c>
      <c r="H190" s="27">
        <v>3.5000000000000003E-2</v>
      </c>
      <c r="I190" s="24">
        <v>0.04</v>
      </c>
      <c r="J190" s="24">
        <v>0.02</v>
      </c>
      <c r="K190" s="27">
        <v>3.5000000000000003E-2</v>
      </c>
      <c r="L190" s="24">
        <v>0.04</v>
      </c>
      <c r="M190" s="11">
        <f t="shared" si="69"/>
        <v>7.5</v>
      </c>
      <c r="N190" s="11">
        <f t="shared" si="70"/>
        <v>13.125000000000002</v>
      </c>
      <c r="O190" s="11">
        <f t="shared" si="71"/>
        <v>15</v>
      </c>
      <c r="P190" s="11">
        <f>SUM(M190)</f>
        <v>7.5</v>
      </c>
      <c r="Q190" s="11">
        <f>SUM(N190)</f>
        <v>13.125000000000002</v>
      </c>
      <c r="R190" s="11">
        <f>SUM(O190)</f>
        <v>15</v>
      </c>
      <c r="S190" s="11">
        <f>P190+P190*87%</f>
        <v>14.025</v>
      </c>
      <c r="T190" s="11">
        <f>Q190+Q190*65%</f>
        <v>21.656250000000004</v>
      </c>
      <c r="U190" s="48">
        <f>R190+R190*72%</f>
        <v>25.799999999999997</v>
      </c>
      <c r="V190" s="7"/>
      <c r="W190" s="7"/>
    </row>
    <row r="191" spans="1:23">
      <c r="A191" s="26"/>
      <c r="B191" s="14"/>
      <c r="C191" s="14"/>
      <c r="D191" s="14"/>
      <c r="E191" s="14"/>
      <c r="F191" s="11"/>
      <c r="G191" s="14"/>
      <c r="H191" s="14"/>
      <c r="I191" s="14"/>
      <c r="J191" s="14"/>
      <c r="K191" s="14"/>
      <c r="L191" s="14"/>
      <c r="M191" s="11"/>
      <c r="N191" s="11"/>
      <c r="O191" s="11"/>
      <c r="P191" s="42">
        <f t="shared" ref="P191:U191" si="72">SUM(P171:P190)</f>
        <v>270.01639999999998</v>
      </c>
      <c r="Q191" s="42">
        <f t="shared" si="72"/>
        <v>342.91009999999994</v>
      </c>
      <c r="R191" s="42">
        <f t="shared" si="72"/>
        <v>344.78509999999994</v>
      </c>
      <c r="S191" s="42">
        <f t="shared" si="72"/>
        <v>504.93066799999997</v>
      </c>
      <c r="T191" s="42">
        <f t="shared" si="72"/>
        <v>583.226765</v>
      </c>
      <c r="U191" s="43">
        <f t="shared" si="72"/>
        <v>604.91112199999998</v>
      </c>
      <c r="V191" s="7"/>
      <c r="W191" s="7"/>
    </row>
    <row r="192" spans="1:23">
      <c r="A192" s="77" t="s">
        <v>92</v>
      </c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9"/>
      <c r="V192" s="7"/>
      <c r="W192" s="7"/>
    </row>
    <row r="193" spans="1:23" ht="60">
      <c r="A193" s="74" t="s">
        <v>64</v>
      </c>
      <c r="B193" s="75" t="s">
        <v>65</v>
      </c>
      <c r="C193" s="75" t="s">
        <v>66</v>
      </c>
      <c r="D193" s="75" t="s">
        <v>66</v>
      </c>
      <c r="E193" s="36" t="s">
        <v>27</v>
      </c>
      <c r="F193" s="11">
        <v>1600</v>
      </c>
      <c r="G193" s="60">
        <v>1600</v>
      </c>
      <c r="H193" s="24">
        <v>0.04</v>
      </c>
      <c r="I193" s="24">
        <v>0.04</v>
      </c>
      <c r="J193" s="24">
        <v>0.04</v>
      </c>
      <c r="K193" s="24">
        <v>3.5999999999999997E-2</v>
      </c>
      <c r="L193" s="24">
        <v>3.5999999999999997E-2</v>
      </c>
      <c r="M193" s="24">
        <v>3.5999999999999997E-2</v>
      </c>
      <c r="N193" s="11">
        <f t="shared" ref="N193:N198" si="73">H193*F193</f>
        <v>64</v>
      </c>
      <c r="O193" s="11">
        <f t="shared" ref="O193:O198" si="74">I193*F193</f>
        <v>64</v>
      </c>
      <c r="P193" s="76">
        <f>SUM(M193:M198)</f>
        <v>26.9953</v>
      </c>
      <c r="Q193" s="76">
        <f>SUM(N193:N198)</f>
        <v>98.242299999999986</v>
      </c>
      <c r="R193" s="76">
        <f>SUM(O193:O198)</f>
        <v>98.242299999999986</v>
      </c>
      <c r="S193" s="76">
        <f>P193+P193*87%</f>
        <v>50.481211000000002</v>
      </c>
      <c r="T193" s="76">
        <f>Q193+Q193*65%</f>
        <v>162.09979499999997</v>
      </c>
      <c r="U193" s="73">
        <f>R193+R193*72%</f>
        <v>168.97675599999997</v>
      </c>
      <c r="V193" s="7"/>
      <c r="W193" s="7"/>
    </row>
    <row r="194" spans="1:23">
      <c r="A194" s="74"/>
      <c r="B194" s="75"/>
      <c r="C194" s="75"/>
      <c r="D194" s="75"/>
      <c r="E194" s="14" t="s">
        <v>67</v>
      </c>
      <c r="F194" s="45">
        <v>1377</v>
      </c>
      <c r="G194" s="24">
        <v>1.6E-2</v>
      </c>
      <c r="H194" s="24">
        <v>0.02</v>
      </c>
      <c r="I194" s="24">
        <v>0.02</v>
      </c>
      <c r="J194" s="24">
        <v>1.6E-2</v>
      </c>
      <c r="K194" s="24">
        <v>0.02</v>
      </c>
      <c r="L194" s="24">
        <v>0.02</v>
      </c>
      <c r="M194" s="11">
        <f t="shared" ref="M194:M198" si="75">G194*F194</f>
        <v>22.032</v>
      </c>
      <c r="N194" s="11">
        <f t="shared" si="73"/>
        <v>27.54</v>
      </c>
      <c r="O194" s="11">
        <f t="shared" si="74"/>
        <v>27.54</v>
      </c>
      <c r="P194" s="76"/>
      <c r="Q194" s="76"/>
      <c r="R194" s="76"/>
      <c r="S194" s="76"/>
      <c r="T194" s="76"/>
      <c r="U194" s="73"/>
      <c r="V194" s="7"/>
      <c r="W194" s="7"/>
    </row>
    <row r="195" spans="1:23">
      <c r="A195" s="74"/>
      <c r="B195" s="75"/>
      <c r="C195" s="75"/>
      <c r="D195" s="75"/>
      <c r="E195" s="14" t="s">
        <v>13</v>
      </c>
      <c r="F195" s="45">
        <v>249</v>
      </c>
      <c r="G195" s="24">
        <v>0.01</v>
      </c>
      <c r="H195" s="24">
        <v>1.2999999999999999E-2</v>
      </c>
      <c r="I195" s="24">
        <v>1.2999999999999999E-2</v>
      </c>
      <c r="J195" s="24">
        <v>8.0000000000000002E-3</v>
      </c>
      <c r="K195" s="24">
        <v>0.01</v>
      </c>
      <c r="L195" s="24">
        <v>0.01</v>
      </c>
      <c r="M195" s="11">
        <f t="shared" si="75"/>
        <v>2.4900000000000002</v>
      </c>
      <c r="N195" s="11">
        <f t="shared" si="73"/>
        <v>3.2369999999999997</v>
      </c>
      <c r="O195" s="11">
        <f t="shared" si="74"/>
        <v>3.2369999999999997</v>
      </c>
      <c r="P195" s="76"/>
      <c r="Q195" s="76"/>
      <c r="R195" s="76"/>
      <c r="S195" s="76"/>
      <c r="T195" s="76"/>
      <c r="U195" s="73"/>
      <c r="V195" s="7"/>
      <c r="W195" s="7"/>
    </row>
    <row r="196" spans="1:23">
      <c r="A196" s="74"/>
      <c r="B196" s="75"/>
      <c r="C196" s="75"/>
      <c r="D196" s="75"/>
      <c r="E196" s="14" t="s">
        <v>14</v>
      </c>
      <c r="F196" s="45">
        <v>125</v>
      </c>
      <c r="G196" s="24">
        <v>8.9999999999999993E-3</v>
      </c>
      <c r="H196" s="24">
        <v>1.2E-2</v>
      </c>
      <c r="I196" s="24">
        <v>1.2E-2</v>
      </c>
      <c r="J196" s="24">
        <v>8.0000000000000002E-3</v>
      </c>
      <c r="K196" s="24">
        <v>0.01</v>
      </c>
      <c r="L196" s="24">
        <v>0.01</v>
      </c>
      <c r="M196" s="11">
        <f t="shared" si="75"/>
        <v>1.125</v>
      </c>
      <c r="N196" s="11">
        <f t="shared" si="73"/>
        <v>1.5</v>
      </c>
      <c r="O196" s="11">
        <f t="shared" si="74"/>
        <v>1.5</v>
      </c>
      <c r="P196" s="76"/>
      <c r="Q196" s="76"/>
      <c r="R196" s="76"/>
      <c r="S196" s="76"/>
      <c r="T196" s="76"/>
      <c r="U196" s="73"/>
      <c r="V196" s="7"/>
      <c r="W196" s="7"/>
    </row>
    <row r="197" spans="1:23">
      <c r="A197" s="74"/>
      <c r="B197" s="75"/>
      <c r="C197" s="75"/>
      <c r="D197" s="75"/>
      <c r="E197" s="14" t="s">
        <v>15</v>
      </c>
      <c r="F197" s="45">
        <v>653</v>
      </c>
      <c r="G197" s="24">
        <v>2E-3</v>
      </c>
      <c r="H197" s="24">
        <v>3.0000000000000001E-3</v>
      </c>
      <c r="I197" s="24">
        <v>3.0000000000000001E-3</v>
      </c>
      <c r="J197" s="24">
        <v>2E-3</v>
      </c>
      <c r="K197" s="24">
        <v>3.0000000000000001E-3</v>
      </c>
      <c r="L197" s="24">
        <v>3.0000000000000001E-3</v>
      </c>
      <c r="M197" s="11">
        <f t="shared" si="75"/>
        <v>1.306</v>
      </c>
      <c r="N197" s="11">
        <f t="shared" si="73"/>
        <v>1.9590000000000001</v>
      </c>
      <c r="O197" s="11">
        <f t="shared" si="74"/>
        <v>1.9590000000000001</v>
      </c>
      <c r="P197" s="76"/>
      <c r="Q197" s="76"/>
      <c r="R197" s="76"/>
      <c r="S197" s="76"/>
      <c r="T197" s="76"/>
      <c r="U197" s="73"/>
      <c r="V197" s="7"/>
      <c r="W197" s="7"/>
    </row>
    <row r="198" spans="1:23">
      <c r="A198" s="74"/>
      <c r="B198" s="75"/>
      <c r="C198" s="75"/>
      <c r="D198" s="75"/>
      <c r="E198" s="36" t="s">
        <v>68</v>
      </c>
      <c r="F198" s="45">
        <v>63</v>
      </c>
      <c r="G198" s="27">
        <v>1E-4</v>
      </c>
      <c r="H198" s="27">
        <v>1E-4</v>
      </c>
      <c r="I198" s="27">
        <v>1E-4</v>
      </c>
      <c r="J198" s="27">
        <v>1E-4</v>
      </c>
      <c r="K198" s="27">
        <v>1E-4</v>
      </c>
      <c r="L198" s="27">
        <v>1E-4</v>
      </c>
      <c r="M198" s="11">
        <f t="shared" si="75"/>
        <v>6.3E-3</v>
      </c>
      <c r="N198" s="11">
        <f t="shared" si="73"/>
        <v>6.3E-3</v>
      </c>
      <c r="O198" s="11">
        <f t="shared" si="74"/>
        <v>6.3E-3</v>
      </c>
      <c r="P198" s="75"/>
      <c r="Q198" s="75"/>
      <c r="R198" s="75"/>
      <c r="S198" s="76"/>
      <c r="T198" s="76"/>
      <c r="U198" s="73"/>
      <c r="V198" s="7"/>
      <c r="W198" s="7"/>
    </row>
    <row r="199" spans="1:23" ht="30">
      <c r="A199" s="80" t="s">
        <v>139</v>
      </c>
      <c r="B199" s="75">
        <v>50</v>
      </c>
      <c r="C199" s="75">
        <v>50</v>
      </c>
      <c r="D199" s="75">
        <v>50</v>
      </c>
      <c r="E199" s="50" t="s">
        <v>99</v>
      </c>
      <c r="F199" s="11">
        <v>375</v>
      </c>
      <c r="G199" s="24">
        <v>0.03</v>
      </c>
      <c r="H199" s="24">
        <v>0.03</v>
      </c>
      <c r="I199" s="24">
        <v>0.03</v>
      </c>
      <c r="J199" s="24">
        <v>0.03</v>
      </c>
      <c r="K199" s="24">
        <v>0.03</v>
      </c>
      <c r="L199" s="24">
        <v>0.03</v>
      </c>
      <c r="M199" s="11">
        <f t="shared" ref="M199:M214" si="76">G199*F199</f>
        <v>11.25</v>
      </c>
      <c r="N199" s="11">
        <f t="shared" ref="N199:N213" si="77">H199*F199</f>
        <v>11.25</v>
      </c>
      <c r="O199" s="11">
        <f t="shared" ref="O199:O214" si="78">I199*F199</f>
        <v>11.25</v>
      </c>
      <c r="P199" s="76">
        <f>SUM(M199:M209)</f>
        <v>92.737899999999996</v>
      </c>
      <c r="Q199" s="76">
        <f>SUM(N199:N209)</f>
        <v>92.737899999999996</v>
      </c>
      <c r="R199" s="76">
        <f>SUM(O199:O209)</f>
        <v>92.737899999999996</v>
      </c>
      <c r="S199" s="76">
        <f>P199+P199*87%</f>
        <v>173.419873</v>
      </c>
      <c r="T199" s="76">
        <f>Q199+Q199*65%</f>
        <v>153.01753500000001</v>
      </c>
      <c r="U199" s="73">
        <f>R199+R199*72%</f>
        <v>159.50918799999999</v>
      </c>
      <c r="V199" s="7"/>
      <c r="W199" s="7"/>
    </row>
    <row r="200" spans="1:23" ht="30">
      <c r="A200" s="81"/>
      <c r="B200" s="75"/>
      <c r="C200" s="75"/>
      <c r="D200" s="75"/>
      <c r="E200" s="50" t="s">
        <v>100</v>
      </c>
      <c r="F200" s="11">
        <v>375</v>
      </c>
      <c r="G200" s="24">
        <v>2E-3</v>
      </c>
      <c r="H200" s="24">
        <v>2E-3</v>
      </c>
      <c r="I200" s="24">
        <v>2E-3</v>
      </c>
      <c r="J200" s="24">
        <v>2E-3</v>
      </c>
      <c r="K200" s="24">
        <v>2E-3</v>
      </c>
      <c r="L200" s="24">
        <v>2E-3</v>
      </c>
      <c r="M200" s="11">
        <f t="shared" si="76"/>
        <v>0.75</v>
      </c>
      <c r="N200" s="11">
        <f t="shared" si="77"/>
        <v>0.75</v>
      </c>
      <c r="O200" s="11">
        <f t="shared" si="78"/>
        <v>0.75</v>
      </c>
      <c r="P200" s="76"/>
      <c r="Q200" s="76"/>
      <c r="R200" s="76"/>
      <c r="S200" s="76"/>
      <c r="T200" s="76"/>
      <c r="U200" s="73"/>
      <c r="V200" s="7"/>
      <c r="W200" s="7"/>
    </row>
    <row r="201" spans="1:23">
      <c r="A201" s="81"/>
      <c r="B201" s="75"/>
      <c r="C201" s="75"/>
      <c r="D201" s="75"/>
      <c r="E201" s="50" t="s">
        <v>21</v>
      </c>
      <c r="F201" s="11">
        <v>417</v>
      </c>
      <c r="G201" s="24">
        <v>4.0000000000000001E-3</v>
      </c>
      <c r="H201" s="24">
        <v>4.0000000000000001E-3</v>
      </c>
      <c r="I201" s="24">
        <v>4.0000000000000001E-3</v>
      </c>
      <c r="J201" s="24">
        <v>4.0000000000000001E-3</v>
      </c>
      <c r="K201" s="24">
        <v>4.0000000000000001E-3</v>
      </c>
      <c r="L201" s="24">
        <v>4.0000000000000001E-3</v>
      </c>
      <c r="M201" s="11">
        <f t="shared" si="76"/>
        <v>1.6679999999999999</v>
      </c>
      <c r="N201" s="11">
        <f t="shared" si="77"/>
        <v>1.6679999999999999</v>
      </c>
      <c r="O201" s="11">
        <f t="shared" si="78"/>
        <v>1.6679999999999999</v>
      </c>
      <c r="P201" s="76"/>
      <c r="Q201" s="76"/>
      <c r="R201" s="76"/>
      <c r="S201" s="76"/>
      <c r="T201" s="76"/>
      <c r="U201" s="73"/>
      <c r="V201" s="7"/>
      <c r="W201" s="7"/>
    </row>
    <row r="202" spans="1:23">
      <c r="A202" s="81"/>
      <c r="B202" s="75"/>
      <c r="C202" s="75"/>
      <c r="D202" s="75"/>
      <c r="E202" s="50" t="s">
        <v>18</v>
      </c>
      <c r="F202" s="11">
        <v>3551</v>
      </c>
      <c r="G202" s="24">
        <v>1E-3</v>
      </c>
      <c r="H202" s="24">
        <v>1E-3</v>
      </c>
      <c r="I202" s="24">
        <v>1E-3</v>
      </c>
      <c r="J202" s="24">
        <v>1E-3</v>
      </c>
      <c r="K202" s="24">
        <v>1E-3</v>
      </c>
      <c r="L202" s="24">
        <v>1E-3</v>
      </c>
      <c r="M202" s="11">
        <f t="shared" si="76"/>
        <v>3.5510000000000002</v>
      </c>
      <c r="N202" s="11">
        <f t="shared" si="77"/>
        <v>3.5510000000000002</v>
      </c>
      <c r="O202" s="11">
        <f t="shared" si="78"/>
        <v>3.5510000000000002</v>
      </c>
      <c r="P202" s="76"/>
      <c r="Q202" s="76"/>
      <c r="R202" s="76"/>
      <c r="S202" s="76"/>
      <c r="T202" s="76"/>
      <c r="U202" s="73"/>
      <c r="V202" s="7"/>
      <c r="W202" s="7"/>
    </row>
    <row r="203" spans="1:23">
      <c r="A203" s="81"/>
      <c r="B203" s="75"/>
      <c r="C203" s="75"/>
      <c r="D203" s="75"/>
      <c r="E203" s="50" t="s">
        <v>101</v>
      </c>
      <c r="F203" s="11">
        <v>468</v>
      </c>
      <c r="G203" s="24">
        <v>5.0000000000000001E-3</v>
      </c>
      <c r="H203" s="24">
        <v>5.0000000000000001E-3</v>
      </c>
      <c r="I203" s="24">
        <v>5.0000000000000001E-3</v>
      </c>
      <c r="J203" s="24">
        <v>5.0000000000000001E-3</v>
      </c>
      <c r="K203" s="24">
        <v>5.0000000000000001E-3</v>
      </c>
      <c r="L203" s="24">
        <v>5.0000000000000001E-3</v>
      </c>
      <c r="M203" s="11">
        <f t="shared" si="76"/>
        <v>2.34</v>
      </c>
      <c r="N203" s="11">
        <f t="shared" si="77"/>
        <v>2.34</v>
      </c>
      <c r="O203" s="11">
        <f t="shared" si="78"/>
        <v>2.34</v>
      </c>
      <c r="P203" s="76"/>
      <c r="Q203" s="76"/>
      <c r="R203" s="76"/>
      <c r="S203" s="76"/>
      <c r="T203" s="76"/>
      <c r="U203" s="73"/>
      <c r="V203" s="7"/>
      <c r="W203" s="7"/>
    </row>
    <row r="204" spans="1:23">
      <c r="A204" s="81"/>
      <c r="B204" s="75"/>
      <c r="C204" s="75"/>
      <c r="D204" s="75"/>
      <c r="E204" s="50" t="s">
        <v>22</v>
      </c>
      <c r="F204" s="11">
        <v>468</v>
      </c>
      <c r="G204" s="24">
        <v>8.9999999999999993E-3</v>
      </c>
      <c r="H204" s="24">
        <v>8.9999999999999993E-3</v>
      </c>
      <c r="I204" s="24">
        <v>8.9999999999999993E-3</v>
      </c>
      <c r="J204" s="24">
        <v>8.9999999999999993E-3</v>
      </c>
      <c r="K204" s="24">
        <v>8.9999999999999993E-3</v>
      </c>
      <c r="L204" s="24">
        <v>8.9999999999999993E-3</v>
      </c>
      <c r="M204" s="11">
        <f t="shared" si="76"/>
        <v>4.2119999999999997</v>
      </c>
      <c r="N204" s="11">
        <f t="shared" si="77"/>
        <v>4.2119999999999997</v>
      </c>
      <c r="O204" s="11">
        <f t="shared" si="78"/>
        <v>4.2119999999999997</v>
      </c>
      <c r="P204" s="76"/>
      <c r="Q204" s="76"/>
      <c r="R204" s="76"/>
      <c r="S204" s="76"/>
      <c r="T204" s="76"/>
      <c r="U204" s="73"/>
      <c r="V204" s="7"/>
      <c r="W204" s="7"/>
    </row>
    <row r="205" spans="1:23">
      <c r="A205" s="81"/>
      <c r="B205" s="75"/>
      <c r="C205" s="75"/>
      <c r="D205" s="75"/>
      <c r="E205" s="50" t="s">
        <v>91</v>
      </c>
      <c r="F205" s="11">
        <v>2071</v>
      </c>
      <c r="G205" s="24">
        <v>0.03</v>
      </c>
      <c r="H205" s="24">
        <v>0.03</v>
      </c>
      <c r="I205" s="24">
        <v>0.03</v>
      </c>
      <c r="J205" s="24">
        <v>0.03</v>
      </c>
      <c r="K205" s="24">
        <v>0.03</v>
      </c>
      <c r="L205" s="24">
        <v>0.03</v>
      </c>
      <c r="M205" s="11">
        <f t="shared" si="76"/>
        <v>62.129999999999995</v>
      </c>
      <c r="N205" s="11">
        <f t="shared" si="77"/>
        <v>62.129999999999995</v>
      </c>
      <c r="O205" s="11">
        <f t="shared" si="78"/>
        <v>62.129999999999995</v>
      </c>
      <c r="P205" s="76"/>
      <c r="Q205" s="76"/>
      <c r="R205" s="76"/>
      <c r="S205" s="76"/>
      <c r="T205" s="76"/>
      <c r="U205" s="73"/>
      <c r="V205" s="7"/>
      <c r="W205" s="7"/>
    </row>
    <row r="206" spans="1:23">
      <c r="A206" s="81"/>
      <c r="B206" s="75"/>
      <c r="C206" s="75"/>
      <c r="D206" s="75"/>
      <c r="E206" s="50" t="s">
        <v>84</v>
      </c>
      <c r="F206" s="11">
        <v>6140</v>
      </c>
      <c r="G206" s="24">
        <v>1E-3</v>
      </c>
      <c r="H206" s="24">
        <v>1E-3</v>
      </c>
      <c r="I206" s="24">
        <v>1E-3</v>
      </c>
      <c r="J206" s="24">
        <v>1E-3</v>
      </c>
      <c r="K206" s="24">
        <v>1E-3</v>
      </c>
      <c r="L206" s="24">
        <v>1E-3</v>
      </c>
      <c r="M206" s="11">
        <f t="shared" si="76"/>
        <v>6.1400000000000006</v>
      </c>
      <c r="N206" s="11">
        <f t="shared" si="77"/>
        <v>6.1400000000000006</v>
      </c>
      <c r="O206" s="11">
        <f t="shared" si="78"/>
        <v>6.1400000000000006</v>
      </c>
      <c r="P206" s="76"/>
      <c r="Q206" s="76"/>
      <c r="R206" s="76"/>
      <c r="S206" s="76"/>
      <c r="T206" s="76"/>
      <c r="U206" s="73"/>
      <c r="V206" s="7"/>
      <c r="W206" s="7"/>
    </row>
    <row r="207" spans="1:23">
      <c r="A207" s="81"/>
      <c r="B207" s="75"/>
      <c r="C207" s="75"/>
      <c r="D207" s="75"/>
      <c r="E207" s="50" t="s">
        <v>17</v>
      </c>
      <c r="F207" s="11">
        <v>63</v>
      </c>
      <c r="G207" s="51">
        <v>2.9999999999999997E-4</v>
      </c>
      <c r="H207" s="51">
        <v>2.9999999999999997E-4</v>
      </c>
      <c r="I207" s="51">
        <v>2.9999999999999997E-4</v>
      </c>
      <c r="J207" s="51">
        <v>2.9999999999999997E-4</v>
      </c>
      <c r="K207" s="51">
        <v>2.9999999999999997E-4</v>
      </c>
      <c r="L207" s="51">
        <v>2.9999999999999997E-4</v>
      </c>
      <c r="M207" s="11">
        <f t="shared" si="76"/>
        <v>1.8899999999999997E-2</v>
      </c>
      <c r="N207" s="11">
        <f t="shared" si="77"/>
        <v>1.8899999999999997E-2</v>
      </c>
      <c r="O207" s="11">
        <f t="shared" si="78"/>
        <v>1.8899999999999997E-2</v>
      </c>
      <c r="P207" s="76"/>
      <c r="Q207" s="76"/>
      <c r="R207" s="76"/>
      <c r="S207" s="76"/>
      <c r="T207" s="76"/>
      <c r="U207" s="73"/>
      <c r="V207" s="7"/>
      <c r="W207" s="7"/>
    </row>
    <row r="208" spans="1:23">
      <c r="A208" s="81"/>
      <c r="B208" s="75"/>
      <c r="C208" s="75"/>
      <c r="D208" s="75"/>
      <c r="E208" s="50" t="s">
        <v>102</v>
      </c>
      <c r="F208" s="11">
        <v>7000</v>
      </c>
      <c r="G208" s="52">
        <v>3.0000000000000001E-5</v>
      </c>
      <c r="H208" s="52">
        <v>3.0000000000000001E-5</v>
      </c>
      <c r="I208" s="52">
        <v>3.0000000000000001E-5</v>
      </c>
      <c r="J208" s="52">
        <v>3.0000000000000001E-5</v>
      </c>
      <c r="K208" s="52">
        <v>3.0000000000000001E-5</v>
      </c>
      <c r="L208" s="52">
        <v>3.0000000000000001E-5</v>
      </c>
      <c r="M208" s="11">
        <f t="shared" si="76"/>
        <v>0.21</v>
      </c>
      <c r="N208" s="11">
        <f t="shared" si="77"/>
        <v>0.21</v>
      </c>
      <c r="O208" s="11">
        <f t="shared" si="78"/>
        <v>0.21</v>
      </c>
      <c r="P208" s="76"/>
      <c r="Q208" s="76"/>
      <c r="R208" s="76"/>
      <c r="S208" s="76"/>
      <c r="T208" s="76"/>
      <c r="U208" s="73"/>
      <c r="V208" s="7"/>
      <c r="W208" s="7"/>
    </row>
    <row r="209" spans="1:23" ht="30">
      <c r="A209" s="82"/>
      <c r="B209" s="75"/>
      <c r="C209" s="75"/>
      <c r="D209" s="75"/>
      <c r="E209" s="50" t="s">
        <v>103</v>
      </c>
      <c r="F209" s="11">
        <v>468</v>
      </c>
      <c r="G209" s="24">
        <v>1E-3</v>
      </c>
      <c r="H209" s="24">
        <v>1E-3</v>
      </c>
      <c r="I209" s="24">
        <v>1E-3</v>
      </c>
      <c r="J209" s="24">
        <v>1E-3</v>
      </c>
      <c r="K209" s="24">
        <v>1E-3</v>
      </c>
      <c r="L209" s="24">
        <v>1E-3</v>
      </c>
      <c r="M209" s="11">
        <f t="shared" si="76"/>
        <v>0.46800000000000003</v>
      </c>
      <c r="N209" s="11">
        <f t="shared" si="77"/>
        <v>0.46800000000000003</v>
      </c>
      <c r="O209" s="11">
        <f t="shared" si="78"/>
        <v>0.46800000000000003</v>
      </c>
      <c r="P209" s="76"/>
      <c r="Q209" s="76"/>
      <c r="R209" s="76"/>
      <c r="S209" s="76"/>
      <c r="T209" s="76"/>
      <c r="U209" s="73"/>
      <c r="V209" s="7"/>
      <c r="W209" s="7"/>
    </row>
    <row r="210" spans="1:23">
      <c r="A210" s="74" t="s">
        <v>61</v>
      </c>
      <c r="B210" s="75" t="s">
        <v>56</v>
      </c>
      <c r="C210" s="75" t="s">
        <v>56</v>
      </c>
      <c r="D210" s="75" t="s">
        <v>56</v>
      </c>
      <c r="E210" s="33" t="s">
        <v>20</v>
      </c>
      <c r="F210" s="11">
        <v>5103</v>
      </c>
      <c r="G210" s="27">
        <v>1E-3</v>
      </c>
      <c r="H210" s="27">
        <v>1E-3</v>
      </c>
      <c r="I210" s="27">
        <v>1E-3</v>
      </c>
      <c r="J210" s="27">
        <v>1E-3</v>
      </c>
      <c r="K210" s="27">
        <v>1E-3</v>
      </c>
      <c r="L210" s="27">
        <v>1E-3</v>
      </c>
      <c r="M210" s="11">
        <f t="shared" si="76"/>
        <v>5.1029999999999998</v>
      </c>
      <c r="N210" s="11">
        <f t="shared" si="77"/>
        <v>5.1029999999999998</v>
      </c>
      <c r="O210" s="11">
        <f t="shared" si="78"/>
        <v>5.1029999999999998</v>
      </c>
      <c r="P210" s="76">
        <f>SUM(M210:M212)</f>
        <v>17.016000000000002</v>
      </c>
      <c r="Q210" s="76">
        <f>SUM(N210:N212)</f>
        <v>17.016000000000002</v>
      </c>
      <c r="R210" s="76">
        <f>SUM(O210:O212)</f>
        <v>17.016000000000002</v>
      </c>
      <c r="S210" s="76">
        <f>P210+P210*87%</f>
        <v>31.819920000000003</v>
      </c>
      <c r="T210" s="76">
        <f>Q210+Q210*65%</f>
        <v>28.076400000000003</v>
      </c>
      <c r="U210" s="73">
        <f>R210+R210*72%</f>
        <v>29.267520000000005</v>
      </c>
      <c r="V210" s="7"/>
      <c r="W210" s="7"/>
    </row>
    <row r="211" spans="1:23">
      <c r="A211" s="74"/>
      <c r="B211" s="75"/>
      <c r="C211" s="75"/>
      <c r="D211" s="75"/>
      <c r="E211" s="33" t="s">
        <v>22</v>
      </c>
      <c r="F211" s="11">
        <v>468</v>
      </c>
      <c r="G211" s="27">
        <v>2.1000000000000001E-2</v>
      </c>
      <c r="H211" s="27">
        <v>2.1000000000000001E-2</v>
      </c>
      <c r="I211" s="27">
        <v>2.1000000000000001E-2</v>
      </c>
      <c r="J211" s="24">
        <v>0.02</v>
      </c>
      <c r="K211" s="24">
        <v>0.02</v>
      </c>
      <c r="L211" s="24">
        <v>0.02</v>
      </c>
      <c r="M211" s="11">
        <f t="shared" si="76"/>
        <v>9.8280000000000012</v>
      </c>
      <c r="N211" s="11">
        <f t="shared" si="77"/>
        <v>9.8280000000000012</v>
      </c>
      <c r="O211" s="11">
        <f t="shared" si="78"/>
        <v>9.8280000000000012</v>
      </c>
      <c r="P211" s="76"/>
      <c r="Q211" s="76"/>
      <c r="R211" s="76"/>
      <c r="S211" s="76"/>
      <c r="T211" s="76"/>
      <c r="U211" s="73"/>
      <c r="V211" s="7"/>
      <c r="W211" s="7"/>
    </row>
    <row r="212" spans="1:23">
      <c r="A212" s="74"/>
      <c r="B212" s="75"/>
      <c r="C212" s="75"/>
      <c r="D212" s="75"/>
      <c r="E212" s="14" t="s">
        <v>21</v>
      </c>
      <c r="F212" s="11">
        <v>417</v>
      </c>
      <c r="G212" s="24">
        <v>5.0000000000000001E-3</v>
      </c>
      <c r="H212" s="24">
        <v>5.0000000000000001E-3</v>
      </c>
      <c r="I212" s="24">
        <v>5.0000000000000001E-3</v>
      </c>
      <c r="J212" s="24">
        <v>5.0000000000000001E-3</v>
      </c>
      <c r="K212" s="24">
        <v>5.0000000000000001E-3</v>
      </c>
      <c r="L212" s="24">
        <v>5.0000000000000001E-3</v>
      </c>
      <c r="M212" s="11">
        <f t="shared" si="76"/>
        <v>2.085</v>
      </c>
      <c r="N212" s="11">
        <f t="shared" si="77"/>
        <v>2.085</v>
      </c>
      <c r="O212" s="11">
        <f t="shared" si="78"/>
        <v>2.085</v>
      </c>
      <c r="P212" s="76"/>
      <c r="Q212" s="76"/>
      <c r="R212" s="76"/>
      <c r="S212" s="76"/>
      <c r="T212" s="76"/>
      <c r="U212" s="73"/>
      <c r="V212" s="7"/>
      <c r="W212" s="7"/>
    </row>
    <row r="213" spans="1:23">
      <c r="A213" s="26" t="s">
        <v>32</v>
      </c>
      <c r="B213" s="27">
        <v>120</v>
      </c>
      <c r="C213" s="27">
        <v>120</v>
      </c>
      <c r="D213" s="27">
        <v>120</v>
      </c>
      <c r="E213" s="29" t="s">
        <v>33</v>
      </c>
      <c r="F213" s="11">
        <v>645</v>
      </c>
      <c r="G213" s="24">
        <v>0.12</v>
      </c>
      <c r="H213" s="24">
        <v>0.12</v>
      </c>
      <c r="I213" s="24">
        <v>0.12</v>
      </c>
      <c r="J213" s="24">
        <v>0.12</v>
      </c>
      <c r="K213" s="24">
        <v>0.12</v>
      </c>
      <c r="L213" s="24">
        <v>0.12</v>
      </c>
      <c r="M213" s="11">
        <f t="shared" si="76"/>
        <v>77.399999999999991</v>
      </c>
      <c r="N213" s="11">
        <f t="shared" si="77"/>
        <v>77.399999999999991</v>
      </c>
      <c r="O213" s="11">
        <f t="shared" si="78"/>
        <v>77.399999999999991</v>
      </c>
      <c r="P213" s="11">
        <f>SUM(M213)</f>
        <v>77.399999999999991</v>
      </c>
      <c r="Q213" s="11">
        <f>SUM(N213)</f>
        <v>77.399999999999991</v>
      </c>
      <c r="R213" s="11">
        <f>SUM(O213)</f>
        <v>77.399999999999991</v>
      </c>
      <c r="S213" s="27">
        <f>P213+P213*87%</f>
        <v>144.738</v>
      </c>
      <c r="T213" s="11">
        <f>Q213+Q213*65%</f>
        <v>127.70999999999998</v>
      </c>
      <c r="U213" s="48">
        <f>R213+R213*72%</f>
        <v>133.12799999999999</v>
      </c>
      <c r="V213" s="3"/>
      <c r="W213" s="3"/>
    </row>
    <row r="214" spans="1:23">
      <c r="A214" s="40" t="s">
        <v>24</v>
      </c>
      <c r="B214" s="27">
        <v>20</v>
      </c>
      <c r="C214" s="27">
        <v>35</v>
      </c>
      <c r="D214" s="27">
        <v>40</v>
      </c>
      <c r="E214" s="55" t="s">
        <v>23</v>
      </c>
      <c r="F214" s="11">
        <v>375</v>
      </c>
      <c r="G214" s="24">
        <v>0.02</v>
      </c>
      <c r="H214" s="27">
        <v>3.5000000000000003E-2</v>
      </c>
      <c r="I214" s="24">
        <v>0.04</v>
      </c>
      <c r="J214" s="24">
        <v>0.02</v>
      </c>
      <c r="K214" s="27">
        <v>3.5000000000000003E-2</v>
      </c>
      <c r="L214" s="24">
        <v>0.04</v>
      </c>
      <c r="M214" s="11">
        <f t="shared" si="76"/>
        <v>7.5</v>
      </c>
      <c r="N214" s="11">
        <f>H214*F214</f>
        <v>13.125000000000002</v>
      </c>
      <c r="O214" s="11">
        <f t="shared" si="78"/>
        <v>15</v>
      </c>
      <c r="P214" s="11">
        <f t="shared" ref="P214:R214" si="79">SUM(M214)</f>
        <v>7.5</v>
      </c>
      <c r="Q214" s="11">
        <f t="shared" si="79"/>
        <v>13.125000000000002</v>
      </c>
      <c r="R214" s="11">
        <f t="shared" si="79"/>
        <v>15</v>
      </c>
      <c r="S214" s="11">
        <f>P214+P214*87%</f>
        <v>14.025</v>
      </c>
      <c r="T214" s="11">
        <f>Q214+Q214*65%</f>
        <v>21.656250000000004</v>
      </c>
      <c r="U214" s="48">
        <f>R214+R214*72%</f>
        <v>25.799999999999997</v>
      </c>
      <c r="V214" s="7"/>
      <c r="W214" s="7"/>
    </row>
    <row r="215" spans="1:23">
      <c r="A215" s="26"/>
      <c r="B215" s="14"/>
      <c r="C215" s="14"/>
      <c r="D215" s="14"/>
      <c r="E215" s="14"/>
      <c r="F215" s="11"/>
      <c r="G215" s="14"/>
      <c r="H215" s="14"/>
      <c r="I215" s="14"/>
      <c r="J215" s="14"/>
      <c r="K215" s="14"/>
      <c r="L215" s="14"/>
      <c r="M215" s="11"/>
      <c r="N215" s="11"/>
      <c r="O215" s="11"/>
      <c r="P215" s="42">
        <f t="shared" ref="P215:U215" si="80">SUM(P193:P214)</f>
        <v>221.64920000000001</v>
      </c>
      <c r="Q215" s="42">
        <f t="shared" si="80"/>
        <v>298.52119999999996</v>
      </c>
      <c r="R215" s="42">
        <f t="shared" si="80"/>
        <v>300.39619999999996</v>
      </c>
      <c r="S215" s="42">
        <f t="shared" si="80"/>
        <v>414.48400399999997</v>
      </c>
      <c r="T215" s="42">
        <f t="shared" si="80"/>
        <v>492.55997999999994</v>
      </c>
      <c r="U215" s="43">
        <f t="shared" si="80"/>
        <v>516.68146399999989</v>
      </c>
      <c r="V215" s="7"/>
      <c r="W215" s="7"/>
    </row>
    <row r="216" spans="1:2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7"/>
      <c r="W216" s="7"/>
    </row>
    <row r="217" spans="1:2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7"/>
      <c r="W217" s="7"/>
    </row>
    <row r="218" spans="1:2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7"/>
      <c r="W218" s="7"/>
    </row>
    <row r="219" spans="1:2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7"/>
      <c r="W219" s="7"/>
    </row>
    <row r="220" spans="1:23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7"/>
      <c r="W220" s="7"/>
    </row>
    <row r="221" spans="1:23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7"/>
      <c r="W221" s="7"/>
    </row>
    <row r="222" spans="1:23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7"/>
      <c r="W222" s="7"/>
    </row>
    <row r="223" spans="1:2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7"/>
      <c r="W223" s="7"/>
    </row>
    <row r="224" spans="1:23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7"/>
      <c r="W224" s="7"/>
    </row>
    <row r="225" spans="1:23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7"/>
      <c r="W225" s="7"/>
    </row>
    <row r="226" spans="1:23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7"/>
      <c r="W226" s="7"/>
    </row>
    <row r="227" spans="1:23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7"/>
      <c r="W227" s="7"/>
    </row>
    <row r="228" spans="1:23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7"/>
      <c r="W228" s="7"/>
    </row>
    <row r="229" spans="1:23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7"/>
      <c r="W229" s="7"/>
    </row>
    <row r="230" spans="1:23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7"/>
      <c r="W230" s="7"/>
    </row>
    <row r="231" spans="1:23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7"/>
      <c r="W231" s="7"/>
    </row>
    <row r="232" spans="1:23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7"/>
      <c r="W232" s="7"/>
    </row>
    <row r="233" spans="1:2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7"/>
      <c r="W233" s="7"/>
    </row>
    <row r="234" spans="1:23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7"/>
      <c r="W234" s="7"/>
    </row>
    <row r="235" spans="1:23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7"/>
      <c r="W235" s="7"/>
    </row>
    <row r="236" spans="1:23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7"/>
      <c r="W236" s="7"/>
    </row>
    <row r="237" spans="1:23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7"/>
      <c r="W237" s="7"/>
    </row>
    <row r="238" spans="1:23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7"/>
      <c r="W238" s="7"/>
    </row>
    <row r="239" spans="1:23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7"/>
      <c r="W239" s="7"/>
    </row>
    <row r="240" spans="1:23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7"/>
      <c r="W240" s="7"/>
    </row>
    <row r="241" spans="1:23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7"/>
      <c r="W241" s="7"/>
    </row>
    <row r="242" spans="1:23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7"/>
      <c r="W242" s="7"/>
    </row>
    <row r="243" spans="1:2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7"/>
      <c r="W243" s="7"/>
    </row>
    <row r="244" spans="1:23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7"/>
      <c r="W244" s="7"/>
    </row>
    <row r="245" spans="1:23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7"/>
      <c r="W245" s="7"/>
    </row>
    <row r="246" spans="1:23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7"/>
      <c r="W246" s="7"/>
    </row>
    <row r="247" spans="1:23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7"/>
      <c r="W247" s="7"/>
    </row>
    <row r="248" spans="1:23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7"/>
      <c r="W248" s="7"/>
    </row>
    <row r="249" spans="1:23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7"/>
      <c r="W249" s="7"/>
    </row>
    <row r="250" spans="1:23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7"/>
      <c r="W250" s="7"/>
    </row>
    <row r="251" spans="1:23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7"/>
      <c r="W251" s="7"/>
    </row>
    <row r="252" spans="1:23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7"/>
      <c r="W252" s="7"/>
    </row>
    <row r="253" spans="1:2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7"/>
      <c r="W253" s="7"/>
    </row>
    <row r="254" spans="1:23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7"/>
      <c r="W254" s="7"/>
    </row>
    <row r="255" spans="1:23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7"/>
      <c r="W255" s="7"/>
    </row>
    <row r="256" spans="1:23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7"/>
      <c r="W256" s="7"/>
    </row>
    <row r="257" spans="1:23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7"/>
      <c r="W257" s="7"/>
    </row>
    <row r="258" spans="1:23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7"/>
      <c r="W258" s="7"/>
    </row>
    <row r="259" spans="1:23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7"/>
      <c r="W259" s="7"/>
    </row>
    <row r="260" spans="1:23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7"/>
      <c r="W260" s="7"/>
    </row>
    <row r="261" spans="1:23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7"/>
      <c r="W261" s="7"/>
    </row>
    <row r="262" spans="1:23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7"/>
      <c r="W262" s="7"/>
    </row>
    <row r="263" spans="1:2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7"/>
      <c r="W263" s="7"/>
    </row>
    <row r="264" spans="1:23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7"/>
      <c r="W264" s="7"/>
    </row>
    <row r="265" spans="1:23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7"/>
      <c r="W265" s="7"/>
    </row>
    <row r="266" spans="1:2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7"/>
      <c r="W266" s="7"/>
    </row>
    <row r="267" spans="1:23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7"/>
      <c r="W267" s="7"/>
    </row>
    <row r="268" spans="1:23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7"/>
      <c r="W268" s="7"/>
    </row>
    <row r="269" spans="1:23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7"/>
      <c r="W269" s="7"/>
    </row>
    <row r="270" spans="1:23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7"/>
      <c r="W270" s="7"/>
    </row>
    <row r="271" spans="1:2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7"/>
      <c r="W271" s="7"/>
    </row>
    <row r="272" spans="1:2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7"/>
      <c r="W272" s="7"/>
    </row>
    <row r="273" spans="1:2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7"/>
      <c r="W273" s="7"/>
    </row>
    <row r="274" spans="1:23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7"/>
      <c r="W274" s="7"/>
    </row>
    <row r="275" spans="1:23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7"/>
      <c r="W275" s="7"/>
    </row>
    <row r="276" spans="1:23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7"/>
      <c r="W276" s="7"/>
    </row>
    <row r="277" spans="1:23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7"/>
      <c r="W277" s="7"/>
    </row>
    <row r="278" spans="1:2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7"/>
      <c r="W278" s="7"/>
    </row>
    <row r="279" spans="1:2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7"/>
      <c r="W279" s="7"/>
    </row>
    <row r="280" spans="1:2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7"/>
      <c r="W280" s="7"/>
    </row>
    <row r="281" spans="1:2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7"/>
      <c r="W281" s="7"/>
    </row>
    <row r="282" spans="1:2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7"/>
      <c r="W282" s="7"/>
    </row>
    <row r="283" spans="1:2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7"/>
      <c r="W283" s="7"/>
    </row>
    <row r="284" spans="1:2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7"/>
      <c r="W284" s="7"/>
    </row>
    <row r="285" spans="1:2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7"/>
      <c r="W285" s="7"/>
    </row>
    <row r="286" spans="1:23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7"/>
      <c r="W286" s="7"/>
    </row>
    <row r="287" spans="1:23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7"/>
      <c r="W287" s="7"/>
    </row>
    <row r="288" spans="1:2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7"/>
      <c r="W288" s="7"/>
    </row>
    <row r="289" spans="1:2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7"/>
      <c r="W289" s="7"/>
    </row>
    <row r="290" spans="1:2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7"/>
      <c r="W290" s="7"/>
    </row>
    <row r="291" spans="1:2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7"/>
      <c r="W291" s="7"/>
    </row>
    <row r="292" spans="1:2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7"/>
      <c r="W292" s="7"/>
    </row>
    <row r="293" spans="1:2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7"/>
      <c r="W293" s="7"/>
    </row>
    <row r="294" spans="1:2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7"/>
      <c r="W294" s="7"/>
    </row>
    <row r="295" spans="1:2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7"/>
      <c r="W295" s="7"/>
    </row>
    <row r="296" spans="1:2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7"/>
      <c r="W296" s="7"/>
    </row>
    <row r="297" spans="1:2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7"/>
      <c r="W297" s="7"/>
    </row>
    <row r="298" spans="1:2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7"/>
      <c r="W298" s="7"/>
    </row>
    <row r="299" spans="1:2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7"/>
      <c r="W299" s="7"/>
    </row>
    <row r="300" spans="1:2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7"/>
      <c r="W300" s="7"/>
    </row>
    <row r="301" spans="1:2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7"/>
      <c r="W301" s="7"/>
    </row>
    <row r="302" spans="1:2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7"/>
      <c r="W302" s="7"/>
    </row>
    <row r="303" spans="1:2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7"/>
      <c r="W303" s="7"/>
    </row>
    <row r="304" spans="1:23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7"/>
      <c r="W304" s="7"/>
    </row>
    <row r="305" spans="1:23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7"/>
      <c r="W305" s="7"/>
    </row>
    <row r="306" spans="1:23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7"/>
      <c r="W306" s="7"/>
    </row>
    <row r="307" spans="1:2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7"/>
      <c r="W307" s="7"/>
    </row>
    <row r="308" spans="1:2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7"/>
      <c r="W308" s="7"/>
    </row>
    <row r="309" spans="1:2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7"/>
      <c r="W309" s="7"/>
    </row>
    <row r="310" spans="1:2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7"/>
      <c r="W310" s="7"/>
    </row>
    <row r="311" spans="1:2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7"/>
      <c r="W311" s="7"/>
    </row>
    <row r="312" spans="1:2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7"/>
      <c r="W312" s="7"/>
    </row>
    <row r="313" spans="1:2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7"/>
      <c r="W313" s="7"/>
    </row>
    <row r="314" spans="1:2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7"/>
      <c r="W314" s="7"/>
    </row>
    <row r="315" spans="1:2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7"/>
      <c r="W315" s="7"/>
    </row>
    <row r="316" spans="1:2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7"/>
      <c r="W316" s="7"/>
    </row>
    <row r="317" spans="1:2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7"/>
      <c r="W317" s="7"/>
    </row>
    <row r="318" spans="1:2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7"/>
      <c r="W318" s="7"/>
    </row>
    <row r="319" spans="1:23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7"/>
      <c r="W319" s="7"/>
    </row>
    <row r="320" spans="1:2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7"/>
      <c r="W320" s="7"/>
    </row>
    <row r="321" spans="1:2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4"/>
      <c r="W321" s="4"/>
    </row>
    <row r="322" spans="1:2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4"/>
      <c r="W322" s="4"/>
    </row>
    <row r="323" spans="1:2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4"/>
      <c r="W323" s="4"/>
    </row>
    <row r="324" spans="1:23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4"/>
      <c r="W324" s="4"/>
    </row>
    <row r="325" spans="1:2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4"/>
      <c r="W325" s="4"/>
    </row>
    <row r="326" spans="1:2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4"/>
      <c r="W326" s="4"/>
    </row>
    <row r="327" spans="1:2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4"/>
      <c r="W327" s="4"/>
    </row>
    <row r="328" spans="1:2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4"/>
      <c r="W328" s="4"/>
    </row>
    <row r="329" spans="1:2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4"/>
      <c r="W329" s="4"/>
    </row>
    <row r="330" spans="1:2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4"/>
      <c r="W330" s="4"/>
    </row>
    <row r="331" spans="1:2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4"/>
      <c r="W331" s="4"/>
    </row>
    <row r="332" spans="1:23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4"/>
      <c r="W332" s="4"/>
    </row>
    <row r="333" spans="1:2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4"/>
      <c r="W333" s="4"/>
    </row>
    <row r="334" spans="1:2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4"/>
      <c r="W334" s="4"/>
    </row>
    <row r="335" spans="1:2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4"/>
      <c r="W335" s="4"/>
    </row>
    <row r="336" spans="1:2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4"/>
      <c r="W336" s="4"/>
    </row>
    <row r="337" spans="1:2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4"/>
      <c r="W337" s="4"/>
    </row>
    <row r="338" spans="1:2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4"/>
      <c r="W338" s="4"/>
    </row>
    <row r="339" spans="1:23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4"/>
      <c r="W339" s="4"/>
    </row>
    <row r="340" spans="1:2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4"/>
      <c r="W340" s="4"/>
    </row>
    <row r="341" spans="1:2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4"/>
      <c r="W341" s="4"/>
    </row>
    <row r="342" spans="1:2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4"/>
      <c r="W342" s="4"/>
    </row>
    <row r="343" spans="1:2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4"/>
      <c r="W343" s="4"/>
    </row>
    <row r="344" spans="1:2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4"/>
      <c r="W344" s="4"/>
    </row>
    <row r="345" spans="1:2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4"/>
      <c r="W345" s="4"/>
    </row>
    <row r="346" spans="1:2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4"/>
      <c r="W346" s="4"/>
    </row>
    <row r="347" spans="1:2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4"/>
      <c r="W347" s="4"/>
    </row>
    <row r="348" spans="1:2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4"/>
      <c r="W348" s="4"/>
    </row>
    <row r="349" spans="1:2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4"/>
      <c r="W349" s="4"/>
    </row>
    <row r="350" spans="1:2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4"/>
      <c r="W350" s="4"/>
    </row>
    <row r="351" spans="1:2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4"/>
      <c r="W351" s="4"/>
    </row>
    <row r="352" spans="1:2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4"/>
      <c r="W352" s="4"/>
    </row>
    <row r="353" spans="1:2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4"/>
      <c r="W353" s="4"/>
    </row>
    <row r="354" spans="1:2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4"/>
      <c r="W354" s="4"/>
    </row>
    <row r="355" spans="1:2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4"/>
      <c r="W355" s="4"/>
    </row>
    <row r="356" spans="1:2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4"/>
      <c r="W356" s="4"/>
    </row>
    <row r="357" spans="1:2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4"/>
      <c r="W357" s="4"/>
    </row>
    <row r="358" spans="1:2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4"/>
      <c r="W358" s="4"/>
    </row>
    <row r="359" spans="1:2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4"/>
      <c r="W359" s="4"/>
    </row>
    <row r="360" spans="1:2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4"/>
      <c r="W360" s="4"/>
    </row>
    <row r="361" spans="1:2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4"/>
      <c r="W361" s="4"/>
    </row>
    <row r="362" spans="1:2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4"/>
      <c r="W362" s="4"/>
    </row>
    <row r="363" spans="1:2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4"/>
      <c r="W363" s="4"/>
    </row>
    <row r="364" spans="1:2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4"/>
      <c r="W364" s="4"/>
    </row>
    <row r="365" spans="1:2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4"/>
      <c r="W365" s="4"/>
    </row>
    <row r="366" spans="1:2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4"/>
      <c r="W366" s="4"/>
    </row>
    <row r="367" spans="1:2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4"/>
      <c r="W367" s="4"/>
    </row>
    <row r="368" spans="1:2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4"/>
      <c r="W368" s="4"/>
    </row>
    <row r="369" spans="1:2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4"/>
      <c r="W369" s="4"/>
    </row>
    <row r="370" spans="1:23" ht="15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3" ht="15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3" ht="15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3" ht="15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3" ht="15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3" ht="15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3" ht="15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3" ht="15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3" ht="15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3" ht="15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3" ht="15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3" ht="15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3" ht="15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3" ht="15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3" ht="15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5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5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5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</sheetData>
  <mergeCells count="372">
    <mergeCell ref="R210:R212"/>
    <mergeCell ref="S210:S212"/>
    <mergeCell ref="T210:T212"/>
    <mergeCell ref="U210:U212"/>
    <mergeCell ref="A23:A28"/>
    <mergeCell ref="B23:B28"/>
    <mergeCell ref="C23:C28"/>
    <mergeCell ref="D23:D28"/>
    <mergeCell ref="P23:P28"/>
    <mergeCell ref="Q23:Q28"/>
    <mergeCell ref="R199:R209"/>
    <mergeCell ref="S199:S209"/>
    <mergeCell ref="T199:T209"/>
    <mergeCell ref="U199:U209"/>
    <mergeCell ref="A210:A212"/>
    <mergeCell ref="B210:B212"/>
    <mergeCell ref="C210:C212"/>
    <mergeCell ref="D210:D212"/>
    <mergeCell ref="P210:P212"/>
    <mergeCell ref="Q210:Q212"/>
    <mergeCell ref="R193:R198"/>
    <mergeCell ref="S193:S198"/>
    <mergeCell ref="T193:T198"/>
    <mergeCell ref="U193:U198"/>
    <mergeCell ref="A192:U192"/>
    <mergeCell ref="A187:A189"/>
    <mergeCell ref="B187:B189"/>
    <mergeCell ref="C187:C189"/>
    <mergeCell ref="D187:D189"/>
    <mergeCell ref="P187:P189"/>
    <mergeCell ref="A199:A209"/>
    <mergeCell ref="B199:B209"/>
    <mergeCell ref="C199:C209"/>
    <mergeCell ref="D199:D209"/>
    <mergeCell ref="P199:P209"/>
    <mergeCell ref="Q199:Q209"/>
    <mergeCell ref="A193:A198"/>
    <mergeCell ref="B193:B198"/>
    <mergeCell ref="C193:C198"/>
    <mergeCell ref="D193:D198"/>
    <mergeCell ref="P193:P198"/>
    <mergeCell ref="Q193:Q198"/>
    <mergeCell ref="U176:U182"/>
    <mergeCell ref="Q187:Q189"/>
    <mergeCell ref="R187:R189"/>
    <mergeCell ref="S187:S189"/>
    <mergeCell ref="T187:T189"/>
    <mergeCell ref="U187:U189"/>
    <mergeCell ref="A176:A182"/>
    <mergeCell ref="B176:B182"/>
    <mergeCell ref="C176:C182"/>
    <mergeCell ref="D176:D182"/>
    <mergeCell ref="P176:P182"/>
    <mergeCell ref="Q176:Q182"/>
    <mergeCell ref="R176:R182"/>
    <mergeCell ref="S176:S182"/>
    <mergeCell ref="T176:T182"/>
    <mergeCell ref="U165:U167"/>
    <mergeCell ref="A170:U170"/>
    <mergeCell ref="A171:A175"/>
    <mergeCell ref="B171:B175"/>
    <mergeCell ref="C171:C175"/>
    <mergeCell ref="D171:D175"/>
    <mergeCell ref="P171:P175"/>
    <mergeCell ref="Q171:Q175"/>
    <mergeCell ref="R171:R175"/>
    <mergeCell ref="S171:S175"/>
    <mergeCell ref="T171:T175"/>
    <mergeCell ref="U171:U175"/>
    <mergeCell ref="A165:A167"/>
    <mergeCell ref="B165:B167"/>
    <mergeCell ref="C165:C167"/>
    <mergeCell ref="D165:D167"/>
    <mergeCell ref="P165:P167"/>
    <mergeCell ref="Q165:Q167"/>
    <mergeCell ref="R165:R167"/>
    <mergeCell ref="S165:S167"/>
    <mergeCell ref="T165:T167"/>
    <mergeCell ref="U155:U161"/>
    <mergeCell ref="A162:A164"/>
    <mergeCell ref="B162:B164"/>
    <mergeCell ref="C162:C164"/>
    <mergeCell ref="D162:D164"/>
    <mergeCell ref="P162:P164"/>
    <mergeCell ref="Q162:Q164"/>
    <mergeCell ref="A155:A161"/>
    <mergeCell ref="B155:B161"/>
    <mergeCell ref="C155:C161"/>
    <mergeCell ref="D155:D161"/>
    <mergeCell ref="P155:P161"/>
    <mergeCell ref="Q155:Q161"/>
    <mergeCell ref="R162:R164"/>
    <mergeCell ref="S162:S164"/>
    <mergeCell ref="T162:T164"/>
    <mergeCell ref="U162:U164"/>
    <mergeCell ref="U149:U151"/>
    <mergeCell ref="A154:U154"/>
    <mergeCell ref="Q183:Q186"/>
    <mergeCell ref="R183:R186"/>
    <mergeCell ref="S183:S186"/>
    <mergeCell ref="T183:T186"/>
    <mergeCell ref="U183:U186"/>
    <mergeCell ref="A149:A151"/>
    <mergeCell ref="B149:B151"/>
    <mergeCell ref="C149:C151"/>
    <mergeCell ref="D149:D151"/>
    <mergeCell ref="P149:P151"/>
    <mergeCell ref="A183:A186"/>
    <mergeCell ref="B183:B186"/>
    <mergeCell ref="C183:C186"/>
    <mergeCell ref="D183:D186"/>
    <mergeCell ref="P183:P186"/>
    <mergeCell ref="Q149:Q151"/>
    <mergeCell ref="R149:R151"/>
    <mergeCell ref="S149:S151"/>
    <mergeCell ref="T149:T151"/>
    <mergeCell ref="R155:R161"/>
    <mergeCell ref="S155:S161"/>
    <mergeCell ref="T155:T161"/>
    <mergeCell ref="U132:U138"/>
    <mergeCell ref="A139:A145"/>
    <mergeCell ref="B139:B145"/>
    <mergeCell ref="C139:C145"/>
    <mergeCell ref="D139:D145"/>
    <mergeCell ref="P139:P145"/>
    <mergeCell ref="Q139:Q145"/>
    <mergeCell ref="R139:R145"/>
    <mergeCell ref="S139:S145"/>
    <mergeCell ref="T139:T145"/>
    <mergeCell ref="U139:U145"/>
    <mergeCell ref="A132:A138"/>
    <mergeCell ref="B132:B138"/>
    <mergeCell ref="C132:C138"/>
    <mergeCell ref="D132:D138"/>
    <mergeCell ref="P132:P138"/>
    <mergeCell ref="Q132:Q138"/>
    <mergeCell ref="R132:R138"/>
    <mergeCell ref="S132:S138"/>
    <mergeCell ref="T132:T138"/>
    <mergeCell ref="U122:U123"/>
    <mergeCell ref="A125:U125"/>
    <mergeCell ref="A126:A131"/>
    <mergeCell ref="B126:B131"/>
    <mergeCell ref="C126:C131"/>
    <mergeCell ref="D126:D131"/>
    <mergeCell ref="P126:P131"/>
    <mergeCell ref="Q126:Q131"/>
    <mergeCell ref="R126:R131"/>
    <mergeCell ref="S126:S131"/>
    <mergeCell ref="T126:T131"/>
    <mergeCell ref="U126:U131"/>
    <mergeCell ref="A122:A123"/>
    <mergeCell ref="B122:B123"/>
    <mergeCell ref="C122:C123"/>
    <mergeCell ref="D122:D123"/>
    <mergeCell ref="P122:P123"/>
    <mergeCell ref="Q122:Q123"/>
    <mergeCell ref="R122:R123"/>
    <mergeCell ref="S122:S123"/>
    <mergeCell ref="T122:T123"/>
    <mergeCell ref="R112:R117"/>
    <mergeCell ref="S112:S117"/>
    <mergeCell ref="T112:T117"/>
    <mergeCell ref="U112:U117"/>
    <mergeCell ref="A118:A120"/>
    <mergeCell ref="B118:B120"/>
    <mergeCell ref="C118:C120"/>
    <mergeCell ref="D118:D120"/>
    <mergeCell ref="P118:P120"/>
    <mergeCell ref="Q118:Q120"/>
    <mergeCell ref="A112:A117"/>
    <mergeCell ref="B112:B117"/>
    <mergeCell ref="C112:C117"/>
    <mergeCell ref="D112:D117"/>
    <mergeCell ref="P112:P117"/>
    <mergeCell ref="Q112:Q117"/>
    <mergeCell ref="R118:R120"/>
    <mergeCell ref="S118:S120"/>
    <mergeCell ref="T118:T120"/>
    <mergeCell ref="U118:U120"/>
    <mergeCell ref="R105:R107"/>
    <mergeCell ref="S105:S107"/>
    <mergeCell ref="T105:T107"/>
    <mergeCell ref="U105:U107"/>
    <mergeCell ref="A110:U110"/>
    <mergeCell ref="A111:U111"/>
    <mergeCell ref="R96:R104"/>
    <mergeCell ref="S96:S104"/>
    <mergeCell ref="T96:T104"/>
    <mergeCell ref="U96:U104"/>
    <mergeCell ref="A105:A107"/>
    <mergeCell ref="B105:B107"/>
    <mergeCell ref="C105:C107"/>
    <mergeCell ref="D105:D107"/>
    <mergeCell ref="P105:P107"/>
    <mergeCell ref="Q105:Q107"/>
    <mergeCell ref="R85:R95"/>
    <mergeCell ref="S85:S95"/>
    <mergeCell ref="T85:T95"/>
    <mergeCell ref="U85:U95"/>
    <mergeCell ref="A96:A104"/>
    <mergeCell ref="B96:B104"/>
    <mergeCell ref="C96:C104"/>
    <mergeCell ref="D96:D104"/>
    <mergeCell ref="P96:P104"/>
    <mergeCell ref="Q96:Q104"/>
    <mergeCell ref="A85:A95"/>
    <mergeCell ref="B85:B95"/>
    <mergeCell ref="C85:C95"/>
    <mergeCell ref="D85:D95"/>
    <mergeCell ref="P85:P95"/>
    <mergeCell ref="Q85:Q95"/>
    <mergeCell ref="A84:U84"/>
    <mergeCell ref="Q75:Q78"/>
    <mergeCell ref="R75:R78"/>
    <mergeCell ref="S75:S78"/>
    <mergeCell ref="T75:T78"/>
    <mergeCell ref="U75:U78"/>
    <mergeCell ref="A80:A81"/>
    <mergeCell ref="B80:B81"/>
    <mergeCell ref="C80:C81"/>
    <mergeCell ref="D80:D81"/>
    <mergeCell ref="P80:P81"/>
    <mergeCell ref="U68:U74"/>
    <mergeCell ref="A75:A78"/>
    <mergeCell ref="B75:B78"/>
    <mergeCell ref="C75:C78"/>
    <mergeCell ref="D75:D78"/>
    <mergeCell ref="P75:P78"/>
    <mergeCell ref="Q80:Q81"/>
    <mergeCell ref="R80:R81"/>
    <mergeCell ref="S80:S81"/>
    <mergeCell ref="T80:T81"/>
    <mergeCell ref="U80:U81"/>
    <mergeCell ref="A68:A74"/>
    <mergeCell ref="B68:B74"/>
    <mergeCell ref="C68:C74"/>
    <mergeCell ref="D68:D74"/>
    <mergeCell ref="P68:P74"/>
    <mergeCell ref="Q68:Q74"/>
    <mergeCell ref="R68:R74"/>
    <mergeCell ref="S68:S74"/>
    <mergeCell ref="T68:T74"/>
    <mergeCell ref="U57:U59"/>
    <mergeCell ref="A62:U62"/>
    <mergeCell ref="A63:A67"/>
    <mergeCell ref="B63:B67"/>
    <mergeCell ref="C63:C67"/>
    <mergeCell ref="D63:D67"/>
    <mergeCell ref="P63:P67"/>
    <mergeCell ref="Q63:Q67"/>
    <mergeCell ref="R63:R67"/>
    <mergeCell ref="S63:S67"/>
    <mergeCell ref="T63:T67"/>
    <mergeCell ref="U63:U67"/>
    <mergeCell ref="A57:A59"/>
    <mergeCell ref="B57:B59"/>
    <mergeCell ref="C57:C59"/>
    <mergeCell ref="D57:D59"/>
    <mergeCell ref="P57:P59"/>
    <mergeCell ref="Q57:Q59"/>
    <mergeCell ref="R57:R59"/>
    <mergeCell ref="S57:S59"/>
    <mergeCell ref="T57:T59"/>
    <mergeCell ref="U47:U53"/>
    <mergeCell ref="A54:A56"/>
    <mergeCell ref="B54:B56"/>
    <mergeCell ref="C54:C56"/>
    <mergeCell ref="D54:D56"/>
    <mergeCell ref="P54:P56"/>
    <mergeCell ref="Q54:Q56"/>
    <mergeCell ref="R54:R56"/>
    <mergeCell ref="S54:S56"/>
    <mergeCell ref="T54:T56"/>
    <mergeCell ref="U54:U56"/>
    <mergeCell ref="A47:A53"/>
    <mergeCell ref="B47:B53"/>
    <mergeCell ref="C47:C53"/>
    <mergeCell ref="D47:D53"/>
    <mergeCell ref="P47:P53"/>
    <mergeCell ref="Q47:Q53"/>
    <mergeCell ref="R47:R53"/>
    <mergeCell ref="S47:S53"/>
    <mergeCell ref="T47:T53"/>
    <mergeCell ref="U35:U37"/>
    <mergeCell ref="A40:U40"/>
    <mergeCell ref="A41:A46"/>
    <mergeCell ref="B41:B46"/>
    <mergeCell ref="C41:C46"/>
    <mergeCell ref="D41:D46"/>
    <mergeCell ref="P41:P46"/>
    <mergeCell ref="Q41:Q46"/>
    <mergeCell ref="R41:R46"/>
    <mergeCell ref="S41:S46"/>
    <mergeCell ref="T41:T46"/>
    <mergeCell ref="U41:U46"/>
    <mergeCell ref="A35:A37"/>
    <mergeCell ref="B35:B37"/>
    <mergeCell ref="C35:C37"/>
    <mergeCell ref="D35:D37"/>
    <mergeCell ref="P35:P37"/>
    <mergeCell ref="Q35:Q37"/>
    <mergeCell ref="R35:R37"/>
    <mergeCell ref="S35:S37"/>
    <mergeCell ref="T35:T37"/>
    <mergeCell ref="S23:S28"/>
    <mergeCell ref="T23:T28"/>
    <mergeCell ref="U23:U28"/>
    <mergeCell ref="A29:A34"/>
    <mergeCell ref="B29:B34"/>
    <mergeCell ref="C29:C34"/>
    <mergeCell ref="D29:D34"/>
    <mergeCell ref="P29:P34"/>
    <mergeCell ref="Q29:Q34"/>
    <mergeCell ref="R29:R34"/>
    <mergeCell ref="S29:S34"/>
    <mergeCell ref="T29:T34"/>
    <mergeCell ref="U29:U34"/>
    <mergeCell ref="R23:R28"/>
    <mergeCell ref="U18:U20"/>
    <mergeCell ref="A22:U22"/>
    <mergeCell ref="T15:T16"/>
    <mergeCell ref="U15:U16"/>
    <mergeCell ref="A18:A20"/>
    <mergeCell ref="B18:B20"/>
    <mergeCell ref="C18:C20"/>
    <mergeCell ref="D18:D20"/>
    <mergeCell ref="P18:P20"/>
    <mergeCell ref="Q18:Q20"/>
    <mergeCell ref="R18:R20"/>
    <mergeCell ref="S18:S20"/>
    <mergeCell ref="A15:A16"/>
    <mergeCell ref="B15:B16"/>
    <mergeCell ref="C15:C16"/>
    <mergeCell ref="D15:D16"/>
    <mergeCell ref="P15:P16"/>
    <mergeCell ref="Q15:Q16"/>
    <mergeCell ref="R15:R16"/>
    <mergeCell ref="S15:S16"/>
    <mergeCell ref="T18:T20"/>
    <mergeCell ref="A8:U8"/>
    <mergeCell ref="A9:U9"/>
    <mergeCell ref="A10:A14"/>
    <mergeCell ref="B10:B14"/>
    <mergeCell ref="C10:C14"/>
    <mergeCell ref="D10:D14"/>
    <mergeCell ref="P10:P14"/>
    <mergeCell ref="Q10:Q14"/>
    <mergeCell ref="R10:R14"/>
    <mergeCell ref="S10:S14"/>
    <mergeCell ref="T10:T14"/>
    <mergeCell ref="U10:U14"/>
    <mergeCell ref="A2:S2"/>
    <mergeCell ref="A6:A7"/>
    <mergeCell ref="B6:D6"/>
    <mergeCell ref="E6:E7"/>
    <mergeCell ref="F6:F7"/>
    <mergeCell ref="G6:I6"/>
    <mergeCell ref="J6:L6"/>
    <mergeCell ref="M6:O6"/>
    <mergeCell ref="P6:R6"/>
    <mergeCell ref="S6:U6"/>
    <mergeCell ref="U146:U148"/>
    <mergeCell ref="A146:A148"/>
    <mergeCell ref="B146:B148"/>
    <mergeCell ref="C146:C148"/>
    <mergeCell ref="D146:D148"/>
    <mergeCell ref="P146:P148"/>
    <mergeCell ref="Q146:Q148"/>
    <mergeCell ref="R146:R148"/>
    <mergeCell ref="S146:S148"/>
    <mergeCell ref="T146:T148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M13" sqref="M12:M13"/>
    </sheetView>
  </sheetViews>
  <sheetFormatPr defaultRowHeight="15"/>
  <cols>
    <col min="2" max="2" width="17.85546875" customWidth="1"/>
    <col min="6" max="6" width="9.5703125" bestFit="1" customWidth="1"/>
  </cols>
  <sheetData>
    <row r="1" spans="1:8" ht="15.75">
      <c r="A1" s="140" t="s">
        <v>134</v>
      </c>
      <c r="B1" s="140"/>
      <c r="C1" s="140"/>
      <c r="D1" s="140"/>
      <c r="E1" s="140"/>
      <c r="F1" s="140"/>
      <c r="G1" s="140"/>
      <c r="H1" s="140"/>
    </row>
    <row r="2" spans="1:8" ht="31.5" customHeight="1">
      <c r="A2" s="141" t="s">
        <v>123</v>
      </c>
      <c r="B2" s="143" t="s">
        <v>132</v>
      </c>
      <c r="C2" s="145" t="s">
        <v>8</v>
      </c>
      <c r="D2" s="146"/>
      <c r="E2" s="147"/>
      <c r="F2" s="148" t="s">
        <v>9</v>
      </c>
      <c r="G2" s="148"/>
      <c r="H2" s="148"/>
    </row>
    <row r="3" spans="1:8" ht="28.5" customHeight="1">
      <c r="A3" s="142"/>
      <c r="B3" s="144"/>
      <c r="C3" s="136" t="s">
        <v>141</v>
      </c>
      <c r="D3" s="136" t="s">
        <v>10</v>
      </c>
      <c r="E3" s="136" t="s">
        <v>11</v>
      </c>
      <c r="F3" s="136" t="s">
        <v>141</v>
      </c>
      <c r="G3" s="136" t="s">
        <v>10</v>
      </c>
      <c r="H3" s="136" t="s">
        <v>11</v>
      </c>
    </row>
    <row r="4" spans="1:8" ht="15" customHeight="1">
      <c r="A4" s="138" t="s">
        <v>133</v>
      </c>
      <c r="B4" s="139"/>
      <c r="C4" s="137"/>
      <c r="D4" s="137"/>
      <c r="E4" s="137"/>
      <c r="F4" s="137"/>
      <c r="G4" s="137"/>
      <c r="H4" s="137"/>
    </row>
    <row r="5" spans="1:8">
      <c r="A5" s="151" t="s">
        <v>123</v>
      </c>
      <c r="B5" s="9" t="s">
        <v>124</v>
      </c>
      <c r="C5" s="10">
        <f>'зима-весна '!P22</f>
        <v>233.54229999999998</v>
      </c>
      <c r="D5" s="10">
        <f>'зима-весна '!Q22</f>
        <v>252.00229999999996</v>
      </c>
      <c r="E5" s="10">
        <f>'зима-весна '!R22</f>
        <v>253.86229999999998</v>
      </c>
      <c r="F5" s="11">
        <f>'зима-весна '!S22</f>
        <v>436.72410099999996</v>
      </c>
      <c r="G5" s="11">
        <f>'зима-весна '!T22</f>
        <v>415.80379499999992</v>
      </c>
      <c r="H5" s="11">
        <f>'зима-весна '!U22</f>
        <v>436.64315599999998</v>
      </c>
    </row>
    <row r="6" spans="1:8">
      <c r="A6" s="151"/>
      <c r="B6" s="9" t="s">
        <v>125</v>
      </c>
      <c r="C6" s="10">
        <f>'зима-весна '!P40</f>
        <v>366.3236</v>
      </c>
      <c r="D6" s="10">
        <f>'зима-весна '!Q40</f>
        <v>512.03430000000003</v>
      </c>
      <c r="E6" s="10">
        <f>'зима-весна '!R40</f>
        <v>513.90930000000003</v>
      </c>
      <c r="F6" s="11">
        <f>'зима-весна '!S40</f>
        <v>685.02513199999987</v>
      </c>
      <c r="G6" s="11">
        <f>'зима-весна '!T40</f>
        <v>844.85659500000008</v>
      </c>
      <c r="H6" s="11">
        <f>'зима-весна '!U40</f>
        <v>883.92399599999999</v>
      </c>
    </row>
    <row r="7" spans="1:8">
      <c r="A7" s="151"/>
      <c r="B7" s="9" t="s">
        <v>126</v>
      </c>
      <c r="C7" s="10">
        <f>'зима-весна '!P62</f>
        <v>328.23970000000003</v>
      </c>
      <c r="D7" s="10">
        <f>'зима-весна '!Q62</f>
        <v>395.49540000000007</v>
      </c>
      <c r="E7" s="10">
        <f>'зима-весна '!R62</f>
        <v>397.37040000000007</v>
      </c>
      <c r="F7" s="11">
        <f>'зима-весна '!S62</f>
        <v>613.80823900000007</v>
      </c>
      <c r="G7" s="11">
        <f>'зима-весна '!T62</f>
        <v>652.56741</v>
      </c>
      <c r="H7" s="11">
        <f>'зима-весна '!U62</f>
        <v>683.47708800000009</v>
      </c>
    </row>
    <row r="8" spans="1:8">
      <c r="A8" s="151"/>
      <c r="B8" s="9" t="s">
        <v>127</v>
      </c>
      <c r="C8" s="10">
        <f>'зима-весна '!P84</f>
        <v>304.58270000000005</v>
      </c>
      <c r="D8" s="10">
        <f>'зима-весна '!Q84</f>
        <v>374.42209999999994</v>
      </c>
      <c r="E8" s="10">
        <f>'зима-весна '!R84</f>
        <v>375.35209999999995</v>
      </c>
      <c r="F8" s="11">
        <f>'зима-весна '!S84</f>
        <v>569.56964900000003</v>
      </c>
      <c r="G8" s="11">
        <f>'зима-весна '!T84</f>
        <v>617.7964649999999</v>
      </c>
      <c r="H8" s="11">
        <f>'зима-весна '!U84</f>
        <v>645.60561199999995</v>
      </c>
    </row>
    <row r="9" spans="1:8">
      <c r="A9" s="151"/>
      <c r="B9" s="9" t="s">
        <v>128</v>
      </c>
      <c r="C9" s="10">
        <f>'зима-весна '!P110</f>
        <v>315.26560000000006</v>
      </c>
      <c r="D9" s="10">
        <f>'зима-весна '!Q110</f>
        <v>329.26260000000002</v>
      </c>
      <c r="E9" s="10">
        <f>'зима-весна '!R110</f>
        <v>331.13760000000002</v>
      </c>
      <c r="F9" s="11">
        <f>'зима-весна '!S110</f>
        <v>589.54667199999994</v>
      </c>
      <c r="G9" s="11">
        <f>'зима-весна '!T110</f>
        <v>543.28328999999997</v>
      </c>
      <c r="H9" s="11">
        <f>'зима-весна '!U110</f>
        <v>569.55667199999982</v>
      </c>
    </row>
    <row r="10" spans="1:8">
      <c r="A10" s="151" t="s">
        <v>129</v>
      </c>
      <c r="B10" s="9" t="s">
        <v>124</v>
      </c>
      <c r="C10" s="10">
        <f>'зима-весна '!P124</f>
        <v>273.46030000000002</v>
      </c>
      <c r="D10" s="10">
        <f>'зима-весна '!Q124</f>
        <v>329.74930000000001</v>
      </c>
      <c r="E10" s="10">
        <f>'зима-весна '!R124</f>
        <v>357.08429999999998</v>
      </c>
      <c r="F10" s="11">
        <f>'зима-весна '!S124</f>
        <v>511.37076100000002</v>
      </c>
      <c r="G10" s="11">
        <f>'зима-весна '!T124</f>
        <v>544.08634499999994</v>
      </c>
      <c r="H10" s="11">
        <f>'зима-весна '!U124</f>
        <v>614.18499599999996</v>
      </c>
    </row>
    <row r="11" spans="1:8">
      <c r="A11" s="151"/>
      <c r="B11" s="9" t="s">
        <v>125</v>
      </c>
      <c r="C11" s="10">
        <f>'зима-весна '!P153</f>
        <v>390.63069999999999</v>
      </c>
      <c r="D11" s="10">
        <f>'зима-весна '!Q153</f>
        <v>515.31370000000004</v>
      </c>
      <c r="E11" s="10">
        <f>'зима-весна '!R153</f>
        <v>517.18870000000004</v>
      </c>
      <c r="F11" s="11">
        <f>'зима-весна '!S153</f>
        <v>730.47940899999992</v>
      </c>
      <c r="G11" s="11">
        <f>'зима-весна '!T153</f>
        <v>850.26760499999989</v>
      </c>
      <c r="H11" s="11">
        <f>'зима-весна '!U153</f>
        <v>889.56456399999979</v>
      </c>
    </row>
    <row r="12" spans="1:8">
      <c r="A12" s="151"/>
      <c r="B12" s="9" t="s">
        <v>126</v>
      </c>
      <c r="C12" s="10">
        <f>'зима-весна '!P165</f>
        <v>550.66230000000007</v>
      </c>
      <c r="D12" s="10">
        <f>'зима-весна '!Q165</f>
        <v>728.51930000000004</v>
      </c>
      <c r="E12" s="10">
        <f>'зима-весна '!R165</f>
        <v>727.39430000000004</v>
      </c>
      <c r="F12" s="11">
        <f>'зима-весна '!S165</f>
        <v>1029.738501</v>
      </c>
      <c r="G12" s="11">
        <f>'зима-весна '!T165</f>
        <v>1202.0568449999998</v>
      </c>
      <c r="H12" s="11">
        <f>'зима-весна '!U165</f>
        <v>1251.1181959999999</v>
      </c>
    </row>
    <row r="13" spans="1:8">
      <c r="A13" s="151"/>
      <c r="B13" s="9" t="s">
        <v>127</v>
      </c>
      <c r="C13" s="10">
        <f>'зима-весна '!P187</f>
        <v>241.9504</v>
      </c>
      <c r="D13" s="10">
        <f>'зима-весна '!Q187</f>
        <v>314.56809999999996</v>
      </c>
      <c r="E13" s="10">
        <f>'зима-весна '!R187</f>
        <v>316.44309999999996</v>
      </c>
      <c r="F13" s="11">
        <f>'зима-весна '!S187</f>
        <v>452.44724799999995</v>
      </c>
      <c r="G13" s="11">
        <f>'зима-весна '!T187</f>
        <v>519.03736499999991</v>
      </c>
      <c r="H13" s="11">
        <f>'зима-весна '!U187</f>
        <v>544.28213199999993</v>
      </c>
    </row>
    <row r="14" spans="1:8">
      <c r="A14" s="151"/>
      <c r="B14" s="9" t="s">
        <v>128</v>
      </c>
      <c r="C14" s="10">
        <f>'зима-весна '!P211</f>
        <v>285.61319999999995</v>
      </c>
      <c r="D14" s="10">
        <f>'зима-весна '!Q211</f>
        <v>298.52119999999996</v>
      </c>
      <c r="E14" s="10">
        <f>'зима-весна '!R211</f>
        <v>300.39619999999996</v>
      </c>
      <c r="F14" s="11">
        <f>'зима-весна '!S211</f>
        <v>534.09668399999998</v>
      </c>
      <c r="G14" s="11">
        <f>'зима-весна '!T211</f>
        <v>492.55997999999994</v>
      </c>
      <c r="H14" s="11">
        <f>'зима-весна '!U211</f>
        <v>516.68146399999989</v>
      </c>
    </row>
    <row r="15" spans="1:8">
      <c r="A15" s="138" t="s">
        <v>76</v>
      </c>
      <c r="B15" s="155"/>
      <c r="C15" s="16"/>
      <c r="D15" s="16"/>
      <c r="E15" s="16"/>
      <c r="F15" s="16"/>
      <c r="G15" s="16"/>
      <c r="H15" s="17"/>
    </row>
    <row r="16" spans="1:8">
      <c r="A16" s="152" t="s">
        <v>123</v>
      </c>
      <c r="B16" s="9" t="s">
        <v>124</v>
      </c>
      <c r="C16" s="12">
        <f>'лето-осень '!P21</f>
        <v>234.75029999999995</v>
      </c>
      <c r="D16" s="12">
        <f>'лето-осень '!Q21</f>
        <v>250.57129999999998</v>
      </c>
      <c r="E16" s="12">
        <f>'лето-осень '!R21</f>
        <v>254.32129999999998</v>
      </c>
      <c r="F16" s="12">
        <f>'лето-осень '!S21</f>
        <v>438.98306100000002</v>
      </c>
      <c r="G16" s="12">
        <f>'лето-осень '!T21</f>
        <v>413.44264499999991</v>
      </c>
      <c r="H16" s="12">
        <f>'лето-осень '!U21</f>
        <v>437.43263599999995</v>
      </c>
    </row>
    <row r="17" spans="1:9">
      <c r="A17" s="153"/>
      <c r="B17" s="9" t="s">
        <v>125</v>
      </c>
      <c r="C17" s="12">
        <f>'лето-осень '!P39</f>
        <v>645.60960000000011</v>
      </c>
      <c r="D17" s="12">
        <f>'лето-осень '!Q39</f>
        <v>875.37129999999991</v>
      </c>
      <c r="E17" s="12">
        <f>'лето-осень '!R39</f>
        <v>874.89929999999993</v>
      </c>
      <c r="F17" s="12">
        <f>'лето-осень '!S39</f>
        <v>1207.2899520000003</v>
      </c>
      <c r="G17" s="12">
        <f>'лето-осень '!T39</f>
        <v>1444.3626449999999</v>
      </c>
      <c r="H17" s="12">
        <f>'лето-осень '!U39</f>
        <v>1504.8267960000001</v>
      </c>
    </row>
    <row r="18" spans="1:9">
      <c r="A18" s="153"/>
      <c r="B18" s="9" t="s">
        <v>126</v>
      </c>
      <c r="C18" s="12">
        <f>'лето-осень '!P61</f>
        <v>301.13970000000006</v>
      </c>
      <c r="D18" s="12">
        <f>'лето-осень '!Q61</f>
        <v>368.39540000000011</v>
      </c>
      <c r="E18" s="12">
        <f>'лето-осень '!R61</f>
        <v>370.27040000000011</v>
      </c>
      <c r="F18" s="12">
        <f>'лето-осень '!S61</f>
        <v>563.13123900000005</v>
      </c>
      <c r="G18" s="12">
        <f>'лето-осень '!T61</f>
        <v>607.85240999999996</v>
      </c>
      <c r="H18" s="12">
        <f>'лето-осень '!U61</f>
        <v>636.86508800000001</v>
      </c>
    </row>
    <row r="19" spans="1:9">
      <c r="A19" s="153"/>
      <c r="B19" s="9" t="s">
        <v>127</v>
      </c>
      <c r="C19" s="13">
        <f>'лето-осень '!P83</f>
        <v>308.36270000000002</v>
      </c>
      <c r="D19" s="12">
        <f>'лето-осень '!Q83</f>
        <v>381.03709999999995</v>
      </c>
      <c r="E19" s="12">
        <f>'лето-осень '!R83</f>
        <v>382.91209999999995</v>
      </c>
      <c r="F19" s="12">
        <f>'лето-осень '!S83</f>
        <v>576.63824899999997</v>
      </c>
      <c r="G19" s="12">
        <f>'лето-осень '!T83</f>
        <v>628.71121499999992</v>
      </c>
      <c r="H19" s="12">
        <f>'лето-осень '!U83</f>
        <v>658.60881199999994</v>
      </c>
    </row>
    <row r="20" spans="1:9">
      <c r="A20" s="154"/>
      <c r="B20" s="9" t="s">
        <v>128</v>
      </c>
      <c r="C20" s="12">
        <f>'лето-осень '!P109</f>
        <v>342.36560000000003</v>
      </c>
      <c r="D20" s="12">
        <f>'лето-осень '!Q109</f>
        <v>356.36259999999999</v>
      </c>
      <c r="E20" s="12">
        <f>'лето-осень '!R109</f>
        <v>358.23759999999999</v>
      </c>
      <c r="F20" s="12">
        <f>'лето-осень '!S109</f>
        <v>640.22367199999997</v>
      </c>
      <c r="G20" s="12">
        <f>'лето-осень '!T109</f>
        <v>587.99829</v>
      </c>
      <c r="H20" s="12">
        <f>'лето-осень '!U109</f>
        <v>616.16867199999979</v>
      </c>
    </row>
    <row r="21" spans="1:9">
      <c r="A21" s="113" t="s">
        <v>129</v>
      </c>
      <c r="B21" s="14" t="s">
        <v>124</v>
      </c>
      <c r="C21" s="11">
        <f>'лето-осень '!P124</f>
        <v>251.48230000000001</v>
      </c>
      <c r="D21" s="11">
        <f>'лето-осень '!Q124</f>
        <v>273.69330000000002</v>
      </c>
      <c r="E21" s="11">
        <f>'лето-осень '!R124</f>
        <v>300.1123</v>
      </c>
      <c r="F21" s="11">
        <f>'лето-осень '!S124</f>
        <v>470.27190099999996</v>
      </c>
      <c r="G21" s="11">
        <f>'лето-осень '!T124</f>
        <v>451.59394499999996</v>
      </c>
      <c r="H21" s="11">
        <f>'лето-осень '!U124</f>
        <v>516.19315599999993</v>
      </c>
    </row>
    <row r="22" spans="1:9">
      <c r="A22" s="114"/>
      <c r="B22" s="14" t="s">
        <v>125</v>
      </c>
      <c r="C22" s="11">
        <f>'лето-осень '!P153</f>
        <v>433.101</v>
      </c>
      <c r="D22" s="11">
        <f>'лето-осень '!Q153</f>
        <v>579.58000000000004</v>
      </c>
      <c r="E22" s="11">
        <f>'лето-осень '!R153</f>
        <v>582.10800000000006</v>
      </c>
      <c r="F22" s="11">
        <f>'лето-осень '!S153</f>
        <v>809.89886999999999</v>
      </c>
      <c r="G22" s="11">
        <f>'лето-осень '!T153</f>
        <v>956.3069999999999</v>
      </c>
      <c r="H22" s="11">
        <f>'лето-осень '!U153</f>
        <v>1001.2257599999999</v>
      </c>
    </row>
    <row r="23" spans="1:9">
      <c r="A23" s="114"/>
      <c r="B23" s="14" t="s">
        <v>126</v>
      </c>
      <c r="C23" s="11">
        <f>'лето-осень '!P169</f>
        <v>590.09100000000001</v>
      </c>
      <c r="D23" s="11">
        <f>'лето-осень '!Q169</f>
        <v>786.89</v>
      </c>
      <c r="E23" s="11">
        <f>'лето-осень '!R169</f>
        <v>773.76499999999999</v>
      </c>
      <c r="F23" s="11">
        <f>'лето-осень '!S169</f>
        <v>1103.4701700000001</v>
      </c>
      <c r="G23" s="11">
        <f>'лето-осень '!T169</f>
        <v>1298.3684999999998</v>
      </c>
      <c r="H23" s="11">
        <f>'лето-осень '!U169</f>
        <v>1330.8758</v>
      </c>
    </row>
    <row r="24" spans="1:9">
      <c r="A24" s="114"/>
      <c r="B24" s="14" t="s">
        <v>127</v>
      </c>
      <c r="C24" s="11">
        <f>'лето-осень '!P191</f>
        <v>270.01639999999998</v>
      </c>
      <c r="D24" s="11">
        <f>'лето-осень '!Q191</f>
        <v>342.91009999999994</v>
      </c>
      <c r="E24" s="11">
        <f>'лето-осень '!R191</f>
        <v>344.78509999999994</v>
      </c>
      <c r="F24" s="11">
        <f>'лето-осень '!S191</f>
        <v>504.93066799999997</v>
      </c>
      <c r="G24" s="11">
        <f>'лето-осень '!T191</f>
        <v>583.226765</v>
      </c>
      <c r="H24" s="11">
        <f>'лето-осень '!U191</f>
        <v>604.91112199999998</v>
      </c>
    </row>
    <row r="25" spans="1:9">
      <c r="A25" s="115"/>
      <c r="B25" s="14" t="s">
        <v>128</v>
      </c>
      <c r="C25" s="11">
        <f>'лето-осень '!P215</f>
        <v>221.64920000000001</v>
      </c>
      <c r="D25" s="11">
        <f>'лето-осень '!Q215</f>
        <v>298.52119999999996</v>
      </c>
      <c r="E25" s="11">
        <f>'лето-осень '!R215</f>
        <v>300.39619999999996</v>
      </c>
      <c r="F25" s="11">
        <f>'лето-осень '!S215</f>
        <v>414.48400399999997</v>
      </c>
      <c r="G25" s="11">
        <f>'лето-осень '!T215</f>
        <v>492.55997999999994</v>
      </c>
      <c r="H25" s="11">
        <f>'лето-осень '!U215</f>
        <v>516.68146399999989</v>
      </c>
    </row>
    <row r="26" spans="1:9" ht="15.75" thickBot="1">
      <c r="A26" s="149" t="s">
        <v>130</v>
      </c>
      <c r="B26" s="150"/>
      <c r="C26" s="14"/>
      <c r="D26" s="14"/>
      <c r="E26" s="14"/>
      <c r="F26" s="15">
        <v>645</v>
      </c>
      <c r="G26" s="15">
        <v>705</v>
      </c>
      <c r="H26" s="15">
        <v>745</v>
      </c>
      <c r="I26" s="71"/>
    </row>
  </sheetData>
  <mergeCells count="18">
    <mergeCell ref="A21:A25"/>
    <mergeCell ref="A26:B26"/>
    <mergeCell ref="A5:A9"/>
    <mergeCell ref="A10:A14"/>
    <mergeCell ref="A16:A20"/>
    <mergeCell ref="A15:B15"/>
    <mergeCell ref="F3:F4"/>
    <mergeCell ref="G3:G4"/>
    <mergeCell ref="H3:H4"/>
    <mergeCell ref="A4:B4"/>
    <mergeCell ref="A1:H1"/>
    <mergeCell ref="A2:A3"/>
    <mergeCell ref="B2:B3"/>
    <mergeCell ref="C2:E2"/>
    <mergeCell ref="F2:H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зима-весна </vt:lpstr>
      <vt:lpstr>лето-осень </vt:lpstr>
      <vt:lpstr>Лист1</vt:lpstr>
      <vt:lpstr>'зима-весна '!Область_печати</vt:lpstr>
      <vt:lpstr>'лето-осень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2025-01-28T06:07:38Z</cp:lastPrinted>
  <dcterms:created xsi:type="dcterms:W3CDTF">2015-06-05T18:19:34Z</dcterms:created>
  <dcterms:modified xsi:type="dcterms:W3CDTF">2025-02-05T07:57:48Z</dcterms:modified>
</cp:coreProperties>
</file>